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Year 2019_November Exam\Note\Solution\To be sent to IT Dept\CM2\"/>
    </mc:Choice>
  </mc:AlternateContent>
  <bookViews>
    <workbookView xWindow="0" yWindow="0" windowWidth="20430" windowHeight="6450" tabRatio="906" firstSheet="3" activeTab="14"/>
  </bookViews>
  <sheets>
    <sheet name="Q.1)(i)" sheetId="2" r:id="rId1"/>
    <sheet name="Q.1)(ii)" sheetId="3" r:id="rId2"/>
    <sheet name="Q.1)(iii)" sheetId="4" r:id="rId3"/>
    <sheet name="Q.2)Data" sheetId="5" r:id="rId4"/>
    <sheet name="Q.2)(i)" sheetId="6" r:id="rId5"/>
    <sheet name="Q.2)(ii)" sheetId="7" r:id="rId6"/>
    <sheet name="Q.2)(iii)" sheetId="8" r:id="rId7"/>
    <sheet name="Q.2)(iv)" sheetId="9" r:id="rId8"/>
    <sheet name="Q.2)(v)" sheetId="10" r:id="rId9"/>
    <sheet name="Q.2)(vi)" sheetId="11" r:id="rId10"/>
    <sheet name="Q.2)(vii)" sheetId="12" r:id="rId11"/>
    <sheet name="Q.2)(viii)" sheetId="13" r:id="rId12"/>
    <sheet name="Q.3)Input" sheetId="14" r:id="rId13"/>
    <sheet name="Q.3)(i)" sheetId="15" r:id="rId14"/>
    <sheet name="Q.3)(ii)" sheetId="16" r:id="rId15"/>
    <sheet name="Q.3)(iii)" sheetId="17" r:id="rId16"/>
    <sheet name="Q.3)(iv)" sheetId="18" r:id="rId17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8" l="1"/>
  <c r="F4" i="18" s="1"/>
  <c r="G4" i="18" s="1"/>
  <c r="H4" i="18" s="1"/>
  <c r="I4" i="18" s="1"/>
  <c r="J4" i="18" s="1"/>
  <c r="K4" i="18"/>
  <c r="L4" i="18" s="1"/>
  <c r="M4" i="18" s="1"/>
  <c r="N4" i="18" s="1"/>
  <c r="O4" i="18" s="1"/>
  <c r="P4" i="18" s="1"/>
  <c r="Q4" i="18"/>
  <c r="R4" i="18" s="1"/>
  <c r="S4" i="18" s="1"/>
  <c r="T4" i="18" s="1"/>
  <c r="U4" i="18" s="1"/>
  <c r="V4" i="18" s="1"/>
  <c r="W4" i="18" s="1"/>
  <c r="X4" i="18" s="1"/>
  <c r="Y4" i="18" s="1"/>
  <c r="Z4" i="18" s="1"/>
  <c r="AA4" i="18" s="1"/>
  <c r="AB4" i="18" s="1"/>
  <c r="AC4" i="18" s="1"/>
  <c r="AD4" i="18" s="1"/>
  <c r="AE4" i="18" s="1"/>
  <c r="AF4" i="18" s="1"/>
  <c r="AG4" i="18" s="1"/>
  <c r="AH4" i="18" s="1"/>
  <c r="AI4" i="18" s="1"/>
  <c r="AJ4" i="18" s="1"/>
  <c r="AK4" i="18" s="1"/>
  <c r="AL4" i="18" s="1"/>
  <c r="AM4" i="18" s="1"/>
  <c r="AN4" i="18" s="1"/>
  <c r="AO4" i="18" s="1"/>
  <c r="AP4" i="18" s="1"/>
  <c r="AQ4" i="18" s="1"/>
  <c r="AR4" i="18" s="1"/>
  <c r="AS4" i="18" s="1"/>
  <c r="AT4" i="18" s="1"/>
  <c r="AU4" i="18"/>
  <c r="AV4" i="18" s="1"/>
  <c r="AW4" i="18" s="1"/>
  <c r="AX4" i="18" s="1"/>
  <c r="AY4" i="18" s="1"/>
  <c r="AZ4" i="18" s="1"/>
  <c r="BA4" i="18" s="1"/>
  <c r="BB4" i="18" s="1"/>
  <c r="BC4" i="18" s="1"/>
  <c r="BD4" i="18" s="1"/>
  <c r="BE4" i="18" s="1"/>
  <c r="BF4" i="18" s="1"/>
  <c r="BG4" i="18" s="1"/>
  <c r="BH4" i="18" s="1"/>
  <c r="BI4" i="18" s="1"/>
  <c r="BJ4" i="18" s="1"/>
  <c r="BK4" i="18" s="1"/>
  <c r="BL4" i="18" s="1"/>
  <c r="BM4" i="18" s="1"/>
  <c r="BN4" i="18" s="1"/>
  <c r="BO4" i="18" s="1"/>
  <c r="BP4" i="18" s="1"/>
  <c r="BQ4" i="18" s="1"/>
  <c r="BR4" i="18" s="1"/>
  <c r="BS4" i="18" s="1"/>
  <c r="BT4" i="18" s="1"/>
  <c r="BU4" i="18" s="1"/>
  <c r="BV4" i="18" s="1"/>
  <c r="BW4" i="18" s="1"/>
  <c r="BX4" i="18" s="1"/>
  <c r="BY4" i="18" s="1"/>
  <c r="BZ4" i="18" s="1"/>
  <c r="CA4" i="18" s="1"/>
  <c r="CB4" i="18" s="1"/>
  <c r="CC4" i="18" s="1"/>
  <c r="CD4" i="18" s="1"/>
  <c r="CE4" i="18" s="1"/>
  <c r="CF4" i="18" s="1"/>
  <c r="CG4" i="18" s="1"/>
  <c r="CH4" i="18" s="1"/>
  <c r="CI4" i="18" s="1"/>
  <c r="CJ4" i="18" s="1"/>
  <c r="CK4" i="18" s="1"/>
  <c r="CL4" i="18" s="1"/>
  <c r="CM4" i="18" s="1"/>
  <c r="CN4" i="18" s="1"/>
  <c r="CO4" i="18" s="1"/>
  <c r="CP4" i="18" s="1"/>
  <c r="CQ4" i="18" s="1"/>
  <c r="CR4" i="18" s="1"/>
  <c r="CS4" i="18" s="1"/>
  <c r="CT4" i="18" s="1"/>
  <c r="CU4" i="18" s="1"/>
  <c r="CV4" i="18" s="1"/>
  <c r="CW4" i="18" s="1"/>
  <c r="CX4" i="18" s="1"/>
  <c r="CY4" i="18" s="1"/>
  <c r="F3" i="17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P8" i="17" s="1"/>
  <c r="Q8" i="17" s="1"/>
  <c r="R8" i="17" s="1"/>
  <c r="S8" i="17" s="1"/>
  <c r="T8" i="17" s="1"/>
  <c r="U8" i="17" s="1"/>
  <c r="V8" i="17" s="1"/>
  <c r="W8" i="17" s="1"/>
  <c r="X8" i="17" s="1"/>
  <c r="Y8" i="17" s="1"/>
  <c r="Z8" i="17" s="1"/>
  <c r="AA8" i="17" s="1"/>
  <c r="AB8" i="17" s="1"/>
  <c r="AC8" i="17" s="1"/>
  <c r="AD8" i="17" s="1"/>
  <c r="AE8" i="17" s="1"/>
  <c r="AF8" i="17" s="1"/>
  <c r="AG8" i="17" s="1"/>
  <c r="AH8" i="17" s="1"/>
  <c r="AI8" i="17" s="1"/>
  <c r="AJ8" i="17" s="1"/>
  <c r="AK8" i="17" s="1"/>
  <c r="AL8" i="17" s="1"/>
  <c r="AM8" i="17" s="1"/>
  <c r="AN8" i="17" s="1"/>
  <c r="AO8" i="17" s="1"/>
  <c r="AP8" i="17" s="1"/>
  <c r="AQ8" i="17" s="1"/>
  <c r="AR8" i="17" s="1"/>
  <c r="AS8" i="17" s="1"/>
  <c r="AT8" i="17" s="1"/>
  <c r="AU8" i="17" s="1"/>
  <c r="AV8" i="17" s="1"/>
  <c r="AW8" i="17" s="1"/>
  <c r="AX8" i="17" s="1"/>
  <c r="AY8" i="17" s="1"/>
  <c r="AZ8" i="17" s="1"/>
  <c r="BA8" i="17" s="1"/>
  <c r="BB8" i="17" s="1"/>
  <c r="BC8" i="17" s="1"/>
  <c r="BD8" i="17" s="1"/>
  <c r="BE8" i="17" s="1"/>
  <c r="BF8" i="17" s="1"/>
  <c r="BG8" i="17" s="1"/>
  <c r="BH8" i="17" s="1"/>
  <c r="BI8" i="17" s="1"/>
  <c r="BJ8" i="17" s="1"/>
  <c r="BK8" i="17" s="1"/>
  <c r="BL8" i="17" s="1"/>
  <c r="BM8" i="17" s="1"/>
  <c r="BN8" i="17" s="1"/>
  <c r="BO8" i="17" s="1"/>
  <c r="BP8" i="17" s="1"/>
  <c r="BQ8" i="17" s="1"/>
  <c r="BR8" i="17" s="1"/>
  <c r="BS8" i="17" s="1"/>
  <c r="BT8" i="17" s="1"/>
  <c r="BU8" i="17" s="1"/>
  <c r="BV8" i="17" s="1"/>
  <c r="BW8" i="17" s="1"/>
  <c r="BX8" i="17" s="1"/>
  <c r="BY8" i="17" s="1"/>
  <c r="BZ8" i="17" s="1"/>
  <c r="CA8" i="17" s="1"/>
  <c r="CB8" i="17" s="1"/>
  <c r="CC8" i="17" s="1"/>
  <c r="CD8" i="17" s="1"/>
  <c r="CE8" i="17" s="1"/>
  <c r="CF8" i="17" s="1"/>
  <c r="CG8" i="17" s="1"/>
  <c r="CH8" i="17" s="1"/>
  <c r="CI8" i="17" s="1"/>
  <c r="CJ8" i="17" s="1"/>
  <c r="CK8" i="17" s="1"/>
  <c r="CL8" i="17" s="1"/>
  <c r="CM8" i="17" s="1"/>
  <c r="CN8" i="17" s="1"/>
  <c r="CO8" i="17" s="1"/>
  <c r="CP8" i="17" s="1"/>
  <c r="CQ8" i="17" s="1"/>
  <c r="CR8" i="17" s="1"/>
  <c r="CS8" i="17" s="1"/>
  <c r="CT8" i="17" s="1"/>
  <c r="CU8" i="17" s="1"/>
  <c r="CV8" i="17" s="1"/>
  <c r="CW8" i="17" s="1"/>
  <c r="CX8" i="17" s="1"/>
  <c r="B10" i="17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D29" i="17"/>
  <c r="E29" i="17"/>
  <c r="F29" i="17" s="1"/>
  <c r="G29" i="17" s="1"/>
  <c r="H29" i="17" s="1"/>
  <c r="I29" i="17" s="1"/>
  <c r="J29" i="17" s="1"/>
  <c r="K29" i="17" s="1"/>
  <c r="L29" i="17" s="1"/>
  <c r="M29" i="17" s="1"/>
  <c r="N29" i="17" s="1"/>
  <c r="O29" i="17" s="1"/>
  <c r="P29" i="17" s="1"/>
  <c r="Q29" i="17" s="1"/>
  <c r="R29" i="17" s="1"/>
  <c r="S29" i="17" s="1"/>
  <c r="T29" i="17" s="1"/>
  <c r="U29" i="17" s="1"/>
  <c r="V29" i="17" s="1"/>
  <c r="W29" i="17" s="1"/>
  <c r="X29" i="17" s="1"/>
  <c r="Y29" i="17" s="1"/>
  <c r="Z29" i="17" s="1"/>
  <c r="AA29" i="17" s="1"/>
  <c r="AB29" i="17" s="1"/>
  <c r="AC29" i="17" s="1"/>
  <c r="AD29" i="17" s="1"/>
  <c r="AE29" i="17" s="1"/>
  <c r="AF29" i="17" s="1"/>
  <c r="AG29" i="17" s="1"/>
  <c r="AH29" i="17" s="1"/>
  <c r="AI29" i="17" s="1"/>
  <c r="AJ29" i="17" s="1"/>
  <c r="AK29" i="17" s="1"/>
  <c r="AL29" i="17" s="1"/>
  <c r="AM29" i="17" s="1"/>
  <c r="AN29" i="17" s="1"/>
  <c r="AO29" i="17" s="1"/>
  <c r="AP29" i="17" s="1"/>
  <c r="AQ29" i="17" s="1"/>
  <c r="AR29" i="17" s="1"/>
  <c r="AS29" i="17" s="1"/>
  <c r="AT29" i="17" s="1"/>
  <c r="AU29" i="17" s="1"/>
  <c r="AV29" i="17" s="1"/>
  <c r="AW29" i="17" s="1"/>
  <c r="AX29" i="17" s="1"/>
  <c r="AY29" i="17" s="1"/>
  <c r="AZ29" i="17" s="1"/>
  <c r="BA29" i="17" s="1"/>
  <c r="BB29" i="17" s="1"/>
  <c r="BC29" i="17" s="1"/>
  <c r="BD29" i="17" s="1"/>
  <c r="BE29" i="17" s="1"/>
  <c r="BF29" i="17" s="1"/>
  <c r="BG29" i="17" s="1"/>
  <c r="BH29" i="17" s="1"/>
  <c r="BI29" i="17" s="1"/>
  <c r="BJ29" i="17" s="1"/>
  <c r="BK29" i="17" s="1"/>
  <c r="BL29" i="17" s="1"/>
  <c r="BM29" i="17" s="1"/>
  <c r="BN29" i="17" s="1"/>
  <c r="BO29" i="17" s="1"/>
  <c r="BP29" i="17" s="1"/>
  <c r="BQ29" i="17" s="1"/>
  <c r="BR29" i="17" s="1"/>
  <c r="BS29" i="17" s="1"/>
  <c r="BT29" i="17" s="1"/>
  <c r="BU29" i="17" s="1"/>
  <c r="BV29" i="17" s="1"/>
  <c r="BW29" i="17" s="1"/>
  <c r="BX29" i="17" s="1"/>
  <c r="BY29" i="17" s="1"/>
  <c r="BZ29" i="17" s="1"/>
  <c r="CA29" i="17" s="1"/>
  <c r="CB29" i="17" s="1"/>
  <c r="CC29" i="17" s="1"/>
  <c r="CD29" i="17" s="1"/>
  <c r="CE29" i="17" s="1"/>
  <c r="CF29" i="17" s="1"/>
  <c r="CG29" i="17" s="1"/>
  <c r="CH29" i="17" s="1"/>
  <c r="CI29" i="17" s="1"/>
  <c r="CJ29" i="17" s="1"/>
  <c r="CK29" i="17" s="1"/>
  <c r="CL29" i="17" s="1"/>
  <c r="CM29" i="17" s="1"/>
  <c r="CN29" i="17" s="1"/>
  <c r="CO29" i="17" s="1"/>
  <c r="CP29" i="17" s="1"/>
  <c r="CQ29" i="17" s="1"/>
  <c r="CR29" i="17" s="1"/>
  <c r="CS29" i="17" s="1"/>
  <c r="CT29" i="17" s="1"/>
  <c r="CU29" i="17" s="1"/>
  <c r="CV29" i="17" s="1"/>
  <c r="CW29" i="17" s="1"/>
  <c r="CX29" i="17" s="1"/>
  <c r="G30" i="17"/>
  <c r="G31" i="17" s="1"/>
  <c r="L30" i="17"/>
  <c r="M30" i="17"/>
  <c r="M31" i="17" s="1"/>
  <c r="R30" i="17"/>
  <c r="R31" i="17" s="1"/>
  <c r="S30" i="17"/>
  <c r="S31" i="17" s="1"/>
  <c r="Y30" i="17"/>
  <c r="Y31" i="17" s="1"/>
  <c r="AD30" i="17"/>
  <c r="AE30" i="17"/>
  <c r="AE31" i="17" s="1"/>
  <c r="AJ30" i="17"/>
  <c r="AK30" i="17"/>
  <c r="AK31" i="17" s="1"/>
  <c r="AK32" i="17" s="1"/>
  <c r="AK33" i="17" s="1"/>
  <c r="AK34" i="17" s="1"/>
  <c r="AK35" i="17" s="1"/>
  <c r="AK36" i="17" s="1"/>
  <c r="AK37" i="17" s="1"/>
  <c r="AK38" i="17" s="1"/>
  <c r="AK39" i="17" s="1"/>
  <c r="AK40" i="17" s="1"/>
  <c r="AK41" i="17" s="1"/>
  <c r="AK42" i="17" s="1"/>
  <c r="AK43" i="17" s="1"/>
  <c r="AK44" i="17" s="1"/>
  <c r="AQ30" i="17"/>
  <c r="AQ31" i="17" s="1"/>
  <c r="AV30" i="17"/>
  <c r="AW30" i="17"/>
  <c r="AW31" i="17" s="1"/>
  <c r="BB30" i="17"/>
  <c r="BB31" i="17" s="1"/>
  <c r="BC30" i="17"/>
  <c r="BC31" i="17" s="1"/>
  <c r="BI30" i="17"/>
  <c r="BI31" i="17" s="1"/>
  <c r="BN30" i="17"/>
  <c r="BO30" i="17"/>
  <c r="BO31" i="17" s="1"/>
  <c r="BT30" i="17"/>
  <c r="BT31" i="17" s="1"/>
  <c r="BT32" i="17" s="1"/>
  <c r="BT33" i="17" s="1"/>
  <c r="BT34" i="17" s="1"/>
  <c r="BT35" i="17" s="1"/>
  <c r="BT36" i="17" s="1"/>
  <c r="BT37" i="17" s="1"/>
  <c r="BT38" i="17" s="1"/>
  <c r="BT39" i="17" s="1"/>
  <c r="BT40" i="17" s="1"/>
  <c r="BT41" i="17" s="1"/>
  <c r="BT42" i="17" s="1"/>
  <c r="BT43" i="17" s="1"/>
  <c r="BT44" i="17" s="1"/>
  <c r="BU30" i="17"/>
  <c r="BU31" i="17" s="1"/>
  <c r="CA30" i="17"/>
  <c r="CA31" i="17" s="1"/>
  <c r="CF30" i="17"/>
  <c r="CG30" i="17"/>
  <c r="CG31" i="17" s="1"/>
  <c r="CL30" i="17"/>
  <c r="CM30" i="17"/>
  <c r="CM31" i="17" s="1"/>
  <c r="CR30" i="17"/>
  <c r="CS30" i="17"/>
  <c r="CS31" i="17" s="1"/>
  <c r="CX30" i="17"/>
  <c r="B31" i="17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AJ31" i="17"/>
  <c r="AJ32" i="17" s="1"/>
  <c r="CL31" i="17"/>
  <c r="AW32" i="17"/>
  <c r="AW33" i="17" s="1"/>
  <c r="BI32" i="17"/>
  <c r="BI33" i="17" s="1"/>
  <c r="CL32" i="17"/>
  <c r="CS32" i="17"/>
  <c r="CS33" i="17"/>
  <c r="E57" i="17"/>
  <c r="F16" i="18" s="1"/>
  <c r="G6" i="16"/>
  <c r="G10" i="16"/>
  <c r="E5" i="15"/>
  <c r="C12" i="14"/>
  <c r="D12" i="14"/>
  <c r="E12" i="14"/>
  <c r="F12" i="14"/>
  <c r="G12" i="14"/>
  <c r="H12" i="14"/>
  <c r="I12" i="14" s="1"/>
  <c r="J12" i="14" s="1"/>
  <c r="K12" i="14" s="1"/>
  <c r="L12" i="14"/>
  <c r="M12" i="14"/>
  <c r="N12" i="14" s="1"/>
  <c r="O12" i="14" s="1"/>
  <c r="P12" i="14" s="1"/>
  <c r="Q12" i="14" s="1"/>
  <c r="R12" i="14" s="1"/>
  <c r="S12" i="14" s="1"/>
  <c r="T12" i="14" s="1"/>
  <c r="U12" i="14" s="1"/>
  <c r="V12" i="14" s="1"/>
  <c r="W12" i="14" s="1"/>
  <c r="X12" i="14" s="1"/>
  <c r="Y12" i="14" s="1"/>
  <c r="Z12" i="14" s="1"/>
  <c r="AA12" i="14" s="1"/>
  <c r="AB12" i="14" s="1"/>
  <c r="AC12" i="14" s="1"/>
  <c r="AD12" i="14" s="1"/>
  <c r="AE12" i="14" s="1"/>
  <c r="AF12" i="14" s="1"/>
  <c r="AG12" i="14" s="1"/>
  <c r="AH12" i="14" s="1"/>
  <c r="AI12" i="14" s="1"/>
  <c r="AJ12" i="14" s="1"/>
  <c r="AK12" i="14" s="1"/>
  <c r="AL12" i="14" s="1"/>
  <c r="AM12" i="14" s="1"/>
  <c r="AN12" i="14" s="1"/>
  <c r="AO12" i="14" s="1"/>
  <c r="AP12" i="14" s="1"/>
  <c r="AQ12" i="14" s="1"/>
  <c r="AR12" i="14" s="1"/>
  <c r="AS12" i="14" s="1"/>
  <c r="AT12" i="14" s="1"/>
  <c r="AU12" i="14" s="1"/>
  <c r="AV12" i="14" s="1"/>
  <c r="AW12" i="14" s="1"/>
  <c r="AX12" i="14" s="1"/>
  <c r="AY12" i="14" s="1"/>
  <c r="AZ12" i="14" s="1"/>
  <c r="BA12" i="14" s="1"/>
  <c r="BB12" i="14" s="1"/>
  <c r="BC12" i="14" s="1"/>
  <c r="BD12" i="14" s="1"/>
  <c r="BE12" i="14" s="1"/>
  <c r="BF12" i="14" s="1"/>
  <c r="BG12" i="14" s="1"/>
  <c r="BH12" i="14" s="1"/>
  <c r="BI12" i="14" s="1"/>
  <c r="BJ12" i="14" s="1"/>
  <c r="BK12" i="14" s="1"/>
  <c r="BL12" i="14" s="1"/>
  <c r="BM12" i="14" s="1"/>
  <c r="BN12" i="14" s="1"/>
  <c r="BO12" i="14" s="1"/>
  <c r="BP12" i="14" s="1"/>
  <c r="BQ12" i="14" s="1"/>
  <c r="BR12" i="14" s="1"/>
  <c r="BS12" i="14" s="1"/>
  <c r="BT12" i="14" s="1"/>
  <c r="BU12" i="14" s="1"/>
  <c r="BV12" i="14" s="1"/>
  <c r="BW12" i="14" s="1"/>
  <c r="BX12" i="14" s="1"/>
  <c r="BY12" i="14" s="1"/>
  <c r="BZ12" i="14" s="1"/>
  <c r="CA12" i="14" s="1"/>
  <c r="CB12" i="14" s="1"/>
  <c r="CC12" i="14" s="1"/>
  <c r="CD12" i="14" s="1"/>
  <c r="CE12" i="14" s="1"/>
  <c r="CF12" i="14" s="1"/>
  <c r="CG12" i="14" s="1"/>
  <c r="CH12" i="14" s="1"/>
  <c r="CI12" i="14" s="1"/>
  <c r="CJ12" i="14" s="1"/>
  <c r="CK12" i="14" s="1"/>
  <c r="CL12" i="14" s="1"/>
  <c r="CM12" i="14" s="1"/>
  <c r="CN12" i="14" s="1"/>
  <c r="CO12" i="14" s="1"/>
  <c r="CP12" i="14" s="1"/>
  <c r="CQ12" i="14" s="1"/>
  <c r="CR12" i="14" s="1"/>
  <c r="CS12" i="14" s="1"/>
  <c r="CT12" i="14" s="1"/>
  <c r="CU12" i="14" s="1"/>
  <c r="CV12" i="14" s="1"/>
  <c r="CW12" i="14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H30" i="17" l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N30" i="17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N41" i="17" s="1"/>
  <c r="N42" i="17" s="1"/>
  <c r="N43" i="17" s="1"/>
  <c r="N44" i="17" s="1"/>
  <c r="T30" i="17"/>
  <c r="T31" i="17" s="1"/>
  <c r="T32" i="17" s="1"/>
  <c r="Z30" i="17"/>
  <c r="AF30" i="17"/>
  <c r="AL30" i="17"/>
  <c r="AL31" i="17" s="1"/>
  <c r="AL32" i="17" s="1"/>
  <c r="AR30" i="17"/>
  <c r="AX30" i="17"/>
  <c r="AX31" i="17" s="1"/>
  <c r="AX32" i="17" s="1"/>
  <c r="AX33" i="17" s="1"/>
  <c r="AX34" i="17" s="1"/>
  <c r="AX35" i="17" s="1"/>
  <c r="AX36" i="17" s="1"/>
  <c r="AX37" i="17" s="1"/>
  <c r="AX38" i="17" s="1"/>
  <c r="AX39" i="17" s="1"/>
  <c r="AX40" i="17" s="1"/>
  <c r="AX41" i="17" s="1"/>
  <c r="AX42" i="17" s="1"/>
  <c r="AX43" i="17" s="1"/>
  <c r="AX44" i="17" s="1"/>
  <c r="BD30" i="17"/>
  <c r="BD31" i="17" s="1"/>
  <c r="BD32" i="17" s="1"/>
  <c r="BD33" i="17" s="1"/>
  <c r="BD34" i="17" s="1"/>
  <c r="BD35" i="17" s="1"/>
  <c r="BD36" i="17" s="1"/>
  <c r="BD37" i="17" s="1"/>
  <c r="BD38" i="17" s="1"/>
  <c r="BD39" i="17" s="1"/>
  <c r="BD40" i="17" s="1"/>
  <c r="BD41" i="17" s="1"/>
  <c r="BD42" i="17" s="1"/>
  <c r="BD43" i="17" s="1"/>
  <c r="BD44" i="17" s="1"/>
  <c r="BJ30" i="17"/>
  <c r="BP30" i="17"/>
  <c r="BP31" i="17" s="1"/>
  <c r="BP32" i="17" s="1"/>
  <c r="BP33" i="17" s="1"/>
  <c r="BP34" i="17" s="1"/>
  <c r="BP35" i="17" s="1"/>
  <c r="BP36" i="17" s="1"/>
  <c r="BP37" i="17" s="1"/>
  <c r="BP38" i="17" s="1"/>
  <c r="BP39" i="17" s="1"/>
  <c r="BP40" i="17" s="1"/>
  <c r="BP41" i="17" s="1"/>
  <c r="BP42" i="17" s="1"/>
  <c r="BP43" i="17" s="1"/>
  <c r="BP44" i="17" s="1"/>
  <c r="BV30" i="17"/>
  <c r="BV31" i="17" s="1"/>
  <c r="CB30" i="17"/>
  <c r="CH30" i="17"/>
  <c r="CN30" i="17"/>
  <c r="CN31" i="17" s="1"/>
  <c r="CN32" i="17" s="1"/>
  <c r="CN33" i="17" s="1"/>
  <c r="CN34" i="17" s="1"/>
  <c r="CN35" i="17" s="1"/>
  <c r="CN36" i="17" s="1"/>
  <c r="CN37" i="17" s="1"/>
  <c r="CN38" i="17" s="1"/>
  <c r="CN39" i="17" s="1"/>
  <c r="CN40" i="17" s="1"/>
  <c r="CN41" i="17" s="1"/>
  <c r="CN42" i="17" s="1"/>
  <c r="CN43" i="17" s="1"/>
  <c r="CN44" i="17" s="1"/>
  <c r="CT30" i="17"/>
  <c r="C31" i="17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L31" i="17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AD31" i="17"/>
  <c r="AD32" i="17" s="1"/>
  <c r="AM31" i="17"/>
  <c r="AM32" i="17" s="1"/>
  <c r="AM33" i="17" s="1"/>
  <c r="AM34" i="17" s="1"/>
  <c r="AM35" i="17" s="1"/>
  <c r="AM36" i="17" s="1"/>
  <c r="AM37" i="17" s="1"/>
  <c r="AM38" i="17" s="1"/>
  <c r="AM39" i="17" s="1"/>
  <c r="AM40" i="17" s="1"/>
  <c r="AM41" i="17" s="1"/>
  <c r="AM42" i="17" s="1"/>
  <c r="AM43" i="17" s="1"/>
  <c r="AM44" i="17" s="1"/>
  <c r="AV31" i="17"/>
  <c r="AV32" i="17" s="1"/>
  <c r="AV33" i="17" s="1"/>
  <c r="AV34" i="17" s="1"/>
  <c r="AV35" i="17" s="1"/>
  <c r="AV36" i="17" s="1"/>
  <c r="AV37" i="17" s="1"/>
  <c r="AV38" i="17" s="1"/>
  <c r="BN31" i="17"/>
  <c r="BN32" i="17" s="1"/>
  <c r="BN33" i="17" s="1"/>
  <c r="BN34" i="17" s="1"/>
  <c r="BN35" i="17" s="1"/>
  <c r="BN36" i="17" s="1"/>
  <c r="BN37" i="17" s="1"/>
  <c r="BN38" i="17" s="1"/>
  <c r="BN39" i="17" s="1"/>
  <c r="BN40" i="17" s="1"/>
  <c r="BN41" i="17" s="1"/>
  <c r="BN42" i="17" s="1"/>
  <c r="BN43" i="17" s="1"/>
  <c r="BN44" i="17" s="1"/>
  <c r="BW31" i="17"/>
  <c r="CF31" i="17"/>
  <c r="CF32" i="17" s="1"/>
  <c r="CF33" i="17" s="1"/>
  <c r="CF34" i="17" s="1"/>
  <c r="CF35" i="17" s="1"/>
  <c r="CX31" i="17"/>
  <c r="CX32" i="17" s="1"/>
  <c r="CX33" i="17" s="1"/>
  <c r="CX34" i="17" s="1"/>
  <c r="CX35" i="17" s="1"/>
  <c r="CX36" i="17" s="1"/>
  <c r="M32" i="17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Y32" i="17"/>
  <c r="Y33" i="17" s="1"/>
  <c r="Y34" i="17" s="1"/>
  <c r="Y35" i="17" s="1"/>
  <c r="Y36" i="17" s="1"/>
  <c r="Y37" i="17" s="1"/>
  <c r="Y38" i="17" s="1"/>
  <c r="Y39" i="17" s="1"/>
  <c r="Y40" i="17" s="1"/>
  <c r="Y41" i="17" s="1"/>
  <c r="Y42" i="17" s="1"/>
  <c r="Y43" i="17" s="1"/>
  <c r="Y44" i="17" s="1"/>
  <c r="BK32" i="17"/>
  <c r="BK33" i="17" s="1"/>
  <c r="BK34" i="17" s="1"/>
  <c r="BK35" i="17" s="1"/>
  <c r="BU32" i="17"/>
  <c r="BU33" i="17" s="1"/>
  <c r="CE32" i="17"/>
  <c r="CM32" i="17"/>
  <c r="CM33" i="17" s="1"/>
  <c r="CM34" i="17" s="1"/>
  <c r="CM35" i="17" s="1"/>
  <c r="CM36" i="17" s="1"/>
  <c r="CM37" i="17" s="1"/>
  <c r="CM38" i="17" s="1"/>
  <c r="CM39" i="17" s="1"/>
  <c r="CM40" i="17" s="1"/>
  <c r="CM41" i="17" s="1"/>
  <c r="CM42" i="17" s="1"/>
  <c r="CM43" i="17" s="1"/>
  <c r="CM44" i="17" s="1"/>
  <c r="AJ33" i="17"/>
  <c r="AJ34" i="17" s="1"/>
  <c r="AJ35" i="17" s="1"/>
  <c r="AJ36" i="17" s="1"/>
  <c r="AJ37" i="17" s="1"/>
  <c r="AJ38" i="17" s="1"/>
  <c r="AJ39" i="17" s="1"/>
  <c r="AJ40" i="17" s="1"/>
  <c r="AJ41" i="17" s="1"/>
  <c r="AJ42" i="17" s="1"/>
  <c r="AJ43" i="17" s="1"/>
  <c r="AJ44" i="17" s="1"/>
  <c r="BI34" i="17"/>
  <c r="BU34" i="17"/>
  <c r="CD36" i="17"/>
  <c r="CD37" i="17" s="1"/>
  <c r="CD38" i="17" s="1"/>
  <c r="CD39" i="17" s="1"/>
  <c r="CD40" i="17" s="1"/>
  <c r="CD41" i="17" s="1"/>
  <c r="CD42" i="17" s="1"/>
  <c r="CD43" i="17" s="1"/>
  <c r="CD44" i="17" s="1"/>
  <c r="CD47" i="17" s="1"/>
  <c r="C30" i="17"/>
  <c r="I30" i="17"/>
  <c r="I31" i="17" s="1"/>
  <c r="I32" i="17" s="1"/>
  <c r="O30" i="17"/>
  <c r="U30" i="17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AA30" i="17"/>
  <c r="AA31" i="17" s="1"/>
  <c r="AG30" i="17"/>
  <c r="AM30" i="17"/>
  <c r="AS30" i="17"/>
  <c r="AS31" i="17" s="1"/>
  <c r="AS32" i="17" s="1"/>
  <c r="AS33" i="17" s="1"/>
  <c r="AS34" i="17" s="1"/>
  <c r="AS35" i="17" s="1"/>
  <c r="AS36" i="17" s="1"/>
  <c r="AS37" i="17" s="1"/>
  <c r="AS38" i="17" s="1"/>
  <c r="AS39" i="17" s="1"/>
  <c r="AS40" i="17" s="1"/>
  <c r="AS41" i="17" s="1"/>
  <c r="AS42" i="17" s="1"/>
  <c r="AS43" i="17" s="1"/>
  <c r="AS44" i="17" s="1"/>
  <c r="AY30" i="17"/>
  <c r="BE30" i="17"/>
  <c r="BE31" i="17" s="1"/>
  <c r="BE32" i="17" s="1"/>
  <c r="BE33" i="17" s="1"/>
  <c r="BE34" i="17" s="1"/>
  <c r="BE35" i="17" s="1"/>
  <c r="BE36" i="17" s="1"/>
  <c r="BE37" i="17" s="1"/>
  <c r="BE38" i="17" s="1"/>
  <c r="BE39" i="17" s="1"/>
  <c r="BE40" i="17" s="1"/>
  <c r="BE41" i="17" s="1"/>
  <c r="BE42" i="17" s="1"/>
  <c r="BE43" i="17" s="1"/>
  <c r="BE44" i="17" s="1"/>
  <c r="BK30" i="17"/>
  <c r="BK31" i="17" s="1"/>
  <c r="BQ30" i="17"/>
  <c r="BW30" i="17"/>
  <c r="CC30" i="17"/>
  <c r="CC31" i="17" s="1"/>
  <c r="CC32" i="17" s="1"/>
  <c r="CC33" i="17" s="1"/>
  <c r="CC34" i="17" s="1"/>
  <c r="CC35" i="17" s="1"/>
  <c r="CC36" i="17" s="1"/>
  <c r="CC37" i="17" s="1"/>
  <c r="CC38" i="17" s="1"/>
  <c r="CC39" i="17" s="1"/>
  <c r="CC40" i="17" s="1"/>
  <c r="CC41" i="17" s="1"/>
  <c r="CC42" i="17" s="1"/>
  <c r="CC43" i="17" s="1"/>
  <c r="CC44" i="17" s="1"/>
  <c r="CI30" i="17"/>
  <c r="CO30" i="17"/>
  <c r="CO31" i="17" s="1"/>
  <c r="CO32" i="17" s="1"/>
  <c r="CO33" i="17" s="1"/>
  <c r="CO34" i="17" s="1"/>
  <c r="CO35" i="17" s="1"/>
  <c r="CO36" i="17" s="1"/>
  <c r="CO37" i="17" s="1"/>
  <c r="CO38" i="17" s="1"/>
  <c r="CO39" i="17" s="1"/>
  <c r="CO40" i="17" s="1"/>
  <c r="CO41" i="17" s="1"/>
  <c r="CO42" i="17" s="1"/>
  <c r="CO43" i="17" s="1"/>
  <c r="CO44" i="17" s="1"/>
  <c r="CU30" i="17"/>
  <c r="CU31" i="17" s="1"/>
  <c r="AF31" i="17"/>
  <c r="AF32" i="17" s="1"/>
  <c r="AF33" i="17" s="1"/>
  <c r="AF34" i="17" s="1"/>
  <c r="AF35" i="17" s="1"/>
  <c r="AF36" i="17" s="1"/>
  <c r="AF37" i="17" s="1"/>
  <c r="CH31" i="17"/>
  <c r="CH32" i="17" s="1"/>
  <c r="CH33" i="17" s="1"/>
  <c r="CH34" i="17" s="1"/>
  <c r="CH35" i="17" s="1"/>
  <c r="CH36" i="17" s="1"/>
  <c r="CH37" i="17" s="1"/>
  <c r="CH38" i="17" s="1"/>
  <c r="CH39" i="17" s="1"/>
  <c r="CH40" i="17" s="1"/>
  <c r="CH41" i="17" s="1"/>
  <c r="CH42" i="17" s="1"/>
  <c r="CH43" i="17" s="1"/>
  <c r="CH44" i="17" s="1"/>
  <c r="AA32" i="17"/>
  <c r="AA33" i="17" s="1"/>
  <c r="AA34" i="17" s="1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Q32" i="17"/>
  <c r="AQ33" i="17" s="1"/>
  <c r="AQ34" i="17" s="1"/>
  <c r="AQ35" i="17" s="1"/>
  <c r="AQ36" i="17" s="1"/>
  <c r="AQ37" i="17" s="1"/>
  <c r="AQ38" i="17" s="1"/>
  <c r="AQ39" i="17" s="1"/>
  <c r="AQ40" i="17" s="1"/>
  <c r="AQ41" i="17" s="1"/>
  <c r="AQ42" i="17" s="1"/>
  <c r="AQ43" i="17" s="1"/>
  <c r="AQ44" i="17" s="1"/>
  <c r="BB32" i="17"/>
  <c r="BB33" i="17" s="1"/>
  <c r="BB34" i="17" s="1"/>
  <c r="BB35" i="17" s="1"/>
  <c r="BB36" i="17" s="1"/>
  <c r="BB37" i="17" s="1"/>
  <c r="BB38" i="17" s="1"/>
  <c r="BB39" i="17" s="1"/>
  <c r="BB40" i="17" s="1"/>
  <c r="BB41" i="17" s="1"/>
  <c r="BB42" i="17" s="1"/>
  <c r="BB43" i="17" s="1"/>
  <c r="BB44" i="17" s="1"/>
  <c r="BV32" i="17"/>
  <c r="BV33" i="17" s="1"/>
  <c r="BV34" i="17" s="1"/>
  <c r="BV35" i="17" s="1"/>
  <c r="BV36" i="17" s="1"/>
  <c r="CG32" i="17"/>
  <c r="CU32" i="17"/>
  <c r="CU33" i="17" s="1"/>
  <c r="CU34" i="17" s="1"/>
  <c r="CU35" i="17" s="1"/>
  <c r="CU36" i="17" s="1"/>
  <c r="CU37" i="17" s="1"/>
  <c r="CU38" i="17" s="1"/>
  <c r="CU39" i="17" s="1"/>
  <c r="CU40" i="17" s="1"/>
  <c r="CU41" i="17" s="1"/>
  <c r="CU42" i="17" s="1"/>
  <c r="CU43" i="17" s="1"/>
  <c r="CU44" i="17" s="1"/>
  <c r="I33" i="17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R33" i="17"/>
  <c r="AL33" i="17"/>
  <c r="AL34" i="17" s="1"/>
  <c r="AL35" i="17" s="1"/>
  <c r="AL36" i="17" s="1"/>
  <c r="AL37" i="17" s="1"/>
  <c r="AL38" i="17" s="1"/>
  <c r="AL39" i="17" s="1"/>
  <c r="AL40" i="17" s="1"/>
  <c r="AL41" i="17" s="1"/>
  <c r="AL42" i="17" s="1"/>
  <c r="AL43" i="17" s="1"/>
  <c r="AL44" i="17" s="1"/>
  <c r="CE33" i="17"/>
  <c r="CE34" i="17" s="1"/>
  <c r="CE35" i="17" s="1"/>
  <c r="R34" i="17"/>
  <c r="R35" i="17" s="1"/>
  <c r="R36" i="17" s="1"/>
  <c r="R37" i="17" s="1"/>
  <c r="R38" i="17" s="1"/>
  <c r="R39" i="17" s="1"/>
  <c r="R40" i="17" s="1"/>
  <c r="R41" i="17" s="1"/>
  <c r="R42" i="17" s="1"/>
  <c r="R43" i="17" s="1"/>
  <c r="R44" i="17" s="1"/>
  <c r="S6" i="18" s="1"/>
  <c r="S8" i="18" s="1"/>
  <c r="S9" i="18" s="1"/>
  <c r="AW34" i="17"/>
  <c r="AW35" i="17" s="1"/>
  <c r="BJ34" i="17"/>
  <c r="BJ35" i="17" s="1"/>
  <c r="BJ36" i="17" s="1"/>
  <c r="BJ37" i="17" s="1"/>
  <c r="BJ38" i="17" s="1"/>
  <c r="BJ39" i="17" s="1"/>
  <c r="BJ40" i="17" s="1"/>
  <c r="BJ41" i="17" s="1"/>
  <c r="BJ42" i="17" s="1"/>
  <c r="BJ43" i="17" s="1"/>
  <c r="BJ44" i="17" s="1"/>
  <c r="AW36" i="17"/>
  <c r="AW37" i="17" s="1"/>
  <c r="AW38" i="17" s="1"/>
  <c r="AW39" i="17" s="1"/>
  <c r="AW40" i="17" s="1"/>
  <c r="AW41" i="17" s="1"/>
  <c r="AW42" i="17" s="1"/>
  <c r="AW43" i="17" s="1"/>
  <c r="AW44" i="17" s="1"/>
  <c r="AW47" i="17" s="1"/>
  <c r="BK36" i="17"/>
  <c r="BK37" i="17" s="1"/>
  <c r="BK38" i="17" s="1"/>
  <c r="BK39" i="17" s="1"/>
  <c r="BK40" i="17" s="1"/>
  <c r="BK41" i="17" s="1"/>
  <c r="BK42" i="17" s="1"/>
  <c r="BK43" i="17" s="1"/>
  <c r="BK44" i="17" s="1"/>
  <c r="CE36" i="17"/>
  <c r="CE37" i="17" s="1"/>
  <c r="CE38" i="17" s="1"/>
  <c r="CE39" i="17" s="1"/>
  <c r="CE40" i="17" s="1"/>
  <c r="CE41" i="17" s="1"/>
  <c r="CE42" i="17" s="1"/>
  <c r="CE43" i="17" s="1"/>
  <c r="CE44" i="17" s="1"/>
  <c r="CE47" i="17" s="1"/>
  <c r="BV37" i="17"/>
  <c r="BV38" i="17" s="1"/>
  <c r="BV39" i="17" s="1"/>
  <c r="BV40" i="17" s="1"/>
  <c r="BV41" i="17" s="1"/>
  <c r="BV42" i="17" s="1"/>
  <c r="BV43" i="17" s="1"/>
  <c r="BV44" i="17" s="1"/>
  <c r="BV47" i="17" s="1"/>
  <c r="D30" i="17"/>
  <c r="D31" i="17" s="1"/>
  <c r="J30" i="17"/>
  <c r="J31" i="17" s="1"/>
  <c r="J32" i="17" s="1"/>
  <c r="P30" i="17"/>
  <c r="P31" i="17" s="1"/>
  <c r="P32" i="17" s="1"/>
  <c r="P33" i="17" s="1"/>
  <c r="P34" i="17" s="1"/>
  <c r="P35" i="17" s="1"/>
  <c r="P36" i="17" s="1"/>
  <c r="P37" i="17" s="1"/>
  <c r="P38" i="17" s="1"/>
  <c r="P39" i="17" s="1"/>
  <c r="P40" i="17" s="1"/>
  <c r="P41" i="17" s="1"/>
  <c r="P42" i="17" s="1"/>
  <c r="P43" i="17" s="1"/>
  <c r="P44" i="17" s="1"/>
  <c r="V30" i="17"/>
  <c r="V31" i="17" s="1"/>
  <c r="V32" i="17" s="1"/>
  <c r="V33" i="17" s="1"/>
  <c r="V34" i="17" s="1"/>
  <c r="V35" i="17" s="1"/>
  <c r="V36" i="17" s="1"/>
  <c r="V37" i="17" s="1"/>
  <c r="V38" i="17" s="1"/>
  <c r="V39" i="17" s="1"/>
  <c r="V40" i="17" s="1"/>
  <c r="V41" i="17" s="1"/>
  <c r="V42" i="17" s="1"/>
  <c r="V43" i="17" s="1"/>
  <c r="V44" i="17" s="1"/>
  <c r="V47" i="17" s="1"/>
  <c r="AB30" i="17"/>
  <c r="AB31" i="17" s="1"/>
  <c r="AB32" i="17" s="1"/>
  <c r="AB33" i="17" s="1"/>
  <c r="AB34" i="17" s="1"/>
  <c r="AB35" i="17" s="1"/>
  <c r="AB36" i="17" s="1"/>
  <c r="AB37" i="17" s="1"/>
  <c r="AB38" i="17" s="1"/>
  <c r="AB39" i="17" s="1"/>
  <c r="AB40" i="17" s="1"/>
  <c r="AB41" i="17" s="1"/>
  <c r="AB42" i="17" s="1"/>
  <c r="AB43" i="17" s="1"/>
  <c r="AB44" i="17" s="1"/>
  <c r="AH30" i="17"/>
  <c r="AH31" i="17" s="1"/>
  <c r="AH32" i="17" s="1"/>
  <c r="AH33" i="17" s="1"/>
  <c r="AH34" i="17" s="1"/>
  <c r="AH35" i="17" s="1"/>
  <c r="AH36" i="17" s="1"/>
  <c r="AH37" i="17" s="1"/>
  <c r="AH38" i="17" s="1"/>
  <c r="AH39" i="17" s="1"/>
  <c r="AH40" i="17" s="1"/>
  <c r="AH41" i="17" s="1"/>
  <c r="AH42" i="17" s="1"/>
  <c r="AH43" i="17" s="1"/>
  <c r="AH44" i="17" s="1"/>
  <c r="AN30" i="17"/>
  <c r="AN31" i="17" s="1"/>
  <c r="AN32" i="17" s="1"/>
  <c r="AN33" i="17" s="1"/>
  <c r="AN34" i="17" s="1"/>
  <c r="AN35" i="17" s="1"/>
  <c r="AN36" i="17" s="1"/>
  <c r="AN37" i="17" s="1"/>
  <c r="AN38" i="17" s="1"/>
  <c r="AN39" i="17" s="1"/>
  <c r="AN40" i="17" s="1"/>
  <c r="AN41" i="17" s="1"/>
  <c r="AN42" i="17" s="1"/>
  <c r="AN43" i="17" s="1"/>
  <c r="AN44" i="17" s="1"/>
  <c r="AT30" i="17"/>
  <c r="AT31" i="17" s="1"/>
  <c r="AZ30" i="17"/>
  <c r="AZ31" i="17" s="1"/>
  <c r="AZ32" i="17" s="1"/>
  <c r="AZ33" i="17" s="1"/>
  <c r="AZ34" i="17" s="1"/>
  <c r="AZ35" i="17" s="1"/>
  <c r="AZ36" i="17" s="1"/>
  <c r="AZ37" i="17" s="1"/>
  <c r="AZ38" i="17" s="1"/>
  <c r="AZ39" i="17" s="1"/>
  <c r="AZ40" i="17" s="1"/>
  <c r="AZ41" i="17" s="1"/>
  <c r="AZ42" i="17" s="1"/>
  <c r="AZ43" i="17" s="1"/>
  <c r="AZ44" i="17" s="1"/>
  <c r="AZ47" i="17" s="1"/>
  <c r="BF30" i="17"/>
  <c r="BF31" i="17" s="1"/>
  <c r="BF32" i="17" s="1"/>
  <c r="BL30" i="17"/>
  <c r="BL31" i="17" s="1"/>
  <c r="BL32" i="17" s="1"/>
  <c r="BL33" i="17" s="1"/>
  <c r="BL34" i="17" s="1"/>
  <c r="BL35" i="17" s="1"/>
  <c r="BL36" i="17" s="1"/>
  <c r="BL37" i="17" s="1"/>
  <c r="BL38" i="17" s="1"/>
  <c r="BL39" i="17" s="1"/>
  <c r="BL40" i="17" s="1"/>
  <c r="BL41" i="17" s="1"/>
  <c r="BL42" i="17" s="1"/>
  <c r="BL43" i="17" s="1"/>
  <c r="BL44" i="17" s="1"/>
  <c r="BR30" i="17"/>
  <c r="BR31" i="17" s="1"/>
  <c r="BR32" i="17" s="1"/>
  <c r="BR33" i="17" s="1"/>
  <c r="BR34" i="17" s="1"/>
  <c r="BR35" i="17" s="1"/>
  <c r="BX30" i="17"/>
  <c r="BX31" i="17" s="1"/>
  <c r="BX32" i="17" s="1"/>
  <c r="BX33" i="17" s="1"/>
  <c r="BX34" i="17" s="1"/>
  <c r="BX35" i="17" s="1"/>
  <c r="BX36" i="17" s="1"/>
  <c r="BX37" i="17" s="1"/>
  <c r="BX38" i="17" s="1"/>
  <c r="BX39" i="17" s="1"/>
  <c r="BX40" i="17" s="1"/>
  <c r="BX41" i="17" s="1"/>
  <c r="BX42" i="17" s="1"/>
  <c r="BX43" i="17" s="1"/>
  <c r="BX44" i="17" s="1"/>
  <c r="CD30" i="17"/>
  <c r="CD31" i="17" s="1"/>
  <c r="CD32" i="17" s="1"/>
  <c r="CD33" i="17" s="1"/>
  <c r="CD34" i="17" s="1"/>
  <c r="CD35" i="17" s="1"/>
  <c r="CJ30" i="17"/>
  <c r="CJ31" i="17" s="1"/>
  <c r="CJ32" i="17" s="1"/>
  <c r="CJ33" i="17" s="1"/>
  <c r="CJ34" i="17" s="1"/>
  <c r="CJ35" i="17" s="1"/>
  <c r="CJ36" i="17" s="1"/>
  <c r="CJ37" i="17" s="1"/>
  <c r="CJ38" i="17" s="1"/>
  <c r="CJ39" i="17" s="1"/>
  <c r="CJ40" i="17" s="1"/>
  <c r="CJ41" i="17" s="1"/>
  <c r="CJ42" i="17" s="1"/>
  <c r="CJ43" i="17" s="1"/>
  <c r="CJ44" i="17" s="1"/>
  <c r="CP30" i="17"/>
  <c r="CP31" i="17" s="1"/>
  <c r="CV30" i="17"/>
  <c r="CV31" i="17" s="1"/>
  <c r="CV32" i="17" s="1"/>
  <c r="CV33" i="17" s="1"/>
  <c r="CV34" i="17" s="1"/>
  <c r="CV35" i="17" s="1"/>
  <c r="CV36" i="17" s="1"/>
  <c r="CV37" i="17" s="1"/>
  <c r="CV38" i="17" s="1"/>
  <c r="CV39" i="17" s="1"/>
  <c r="CV40" i="17" s="1"/>
  <c r="CV41" i="17" s="1"/>
  <c r="CV42" i="17" s="1"/>
  <c r="CV43" i="17" s="1"/>
  <c r="CV44" i="17" s="1"/>
  <c r="O31" i="17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AG31" i="17"/>
  <c r="AP31" i="17"/>
  <c r="AP32" i="17" s="1"/>
  <c r="AP33" i="17" s="1"/>
  <c r="AP34" i="17" s="1"/>
  <c r="AP35" i="17" s="1"/>
  <c r="AP36" i="17" s="1"/>
  <c r="AP37" i="17" s="1"/>
  <c r="AP38" i="17" s="1"/>
  <c r="AP39" i="17" s="1"/>
  <c r="AP40" i="17" s="1"/>
  <c r="AP41" i="17" s="1"/>
  <c r="AP42" i="17" s="1"/>
  <c r="AP43" i="17" s="1"/>
  <c r="AP44" i="17" s="1"/>
  <c r="AP47" i="17" s="1"/>
  <c r="AY31" i="17"/>
  <c r="AY32" i="17" s="1"/>
  <c r="AY33" i="17" s="1"/>
  <c r="AY34" i="17" s="1"/>
  <c r="AY35" i="17" s="1"/>
  <c r="AY36" i="17" s="1"/>
  <c r="AY37" i="17" s="1"/>
  <c r="AY38" i="17" s="1"/>
  <c r="AY39" i="17" s="1"/>
  <c r="AY40" i="17" s="1"/>
  <c r="AY41" i="17" s="1"/>
  <c r="AY42" i="17" s="1"/>
  <c r="AY43" i="17" s="1"/>
  <c r="AY44" i="17" s="1"/>
  <c r="BQ31" i="17"/>
  <c r="BZ31" i="17"/>
  <c r="BZ32" i="17" s="1"/>
  <c r="BZ33" i="17" s="1"/>
  <c r="CI31" i="17"/>
  <c r="CI32" i="17" s="1"/>
  <c r="CI33" i="17" s="1"/>
  <c r="CI34" i="17" s="1"/>
  <c r="CI35" i="17" s="1"/>
  <c r="CI36" i="17" s="1"/>
  <c r="CI37" i="17" s="1"/>
  <c r="CI38" i="17" s="1"/>
  <c r="CI39" i="17" s="1"/>
  <c r="CI40" i="17" s="1"/>
  <c r="CI41" i="17" s="1"/>
  <c r="CI42" i="17" s="1"/>
  <c r="CI43" i="17" s="1"/>
  <c r="CI44" i="17" s="1"/>
  <c r="CR31" i="17"/>
  <c r="CR32" i="17" s="1"/>
  <c r="CR33" i="17" s="1"/>
  <c r="CR34" i="17" s="1"/>
  <c r="CR35" i="17" s="1"/>
  <c r="CR36" i="17" s="1"/>
  <c r="CR37" i="17" s="1"/>
  <c r="CR38" i="17" s="1"/>
  <c r="CR39" i="17" s="1"/>
  <c r="CR40" i="17" s="1"/>
  <c r="CR41" i="17" s="1"/>
  <c r="CR42" i="17" s="1"/>
  <c r="CR43" i="17" s="1"/>
  <c r="CR44" i="17" s="1"/>
  <c r="D32" i="17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7" i="17" s="1"/>
  <c r="R32" i="17"/>
  <c r="AE32" i="17"/>
  <c r="AE33" i="17" s="1"/>
  <c r="AE34" i="17" s="1"/>
  <c r="AE35" i="17" s="1"/>
  <c r="AE36" i="17" s="1"/>
  <c r="AE37" i="17" s="1"/>
  <c r="AE38" i="17" s="1"/>
  <c r="AE39" i="17" s="1"/>
  <c r="AE40" i="17" s="1"/>
  <c r="AE41" i="17" s="1"/>
  <c r="AE42" i="17" s="1"/>
  <c r="AE43" i="17" s="1"/>
  <c r="AE44" i="17" s="1"/>
  <c r="BC32" i="17"/>
  <c r="BC33" i="17" s="1"/>
  <c r="BC34" i="17" s="1"/>
  <c r="BC35" i="17" s="1"/>
  <c r="BC36" i="17" s="1"/>
  <c r="BC37" i="17" s="1"/>
  <c r="BC38" i="17" s="1"/>
  <c r="BC39" i="17" s="1"/>
  <c r="BC40" i="17" s="1"/>
  <c r="BC41" i="17" s="1"/>
  <c r="BC42" i="17" s="1"/>
  <c r="BC43" i="17" s="1"/>
  <c r="BC44" i="17" s="1"/>
  <c r="BO32" i="17"/>
  <c r="BO33" i="17" s="1"/>
  <c r="BO34" i="17" s="1"/>
  <c r="BO35" i="17" s="1"/>
  <c r="BO36" i="17" s="1"/>
  <c r="BO37" i="17" s="1"/>
  <c r="BO38" i="17" s="1"/>
  <c r="BO39" i="17" s="1"/>
  <c r="BO40" i="17" s="1"/>
  <c r="BO41" i="17" s="1"/>
  <c r="BO42" i="17" s="1"/>
  <c r="BO43" i="17" s="1"/>
  <c r="BO44" i="17" s="1"/>
  <c r="BW32" i="17"/>
  <c r="BW33" i="17" s="1"/>
  <c r="BW34" i="17" s="1"/>
  <c r="BW35" i="17" s="1"/>
  <c r="BW36" i="17" s="1"/>
  <c r="BW37" i="17" s="1"/>
  <c r="BW38" i="17" s="1"/>
  <c r="BW39" i="17" s="1"/>
  <c r="BW40" i="17" s="1"/>
  <c r="BW41" i="17" s="1"/>
  <c r="BW42" i="17" s="1"/>
  <c r="BW43" i="17" s="1"/>
  <c r="BW44" i="17" s="1"/>
  <c r="J33" i="17"/>
  <c r="J34" i="17" s="1"/>
  <c r="J35" i="17" s="1"/>
  <c r="J36" i="17" s="1"/>
  <c r="J37" i="17" s="1"/>
  <c r="J38" i="17" s="1"/>
  <c r="J39" i="17" s="1"/>
  <c r="J40" i="17" s="1"/>
  <c r="J41" i="17" s="1"/>
  <c r="J42" i="17" s="1"/>
  <c r="J43" i="17" s="1"/>
  <c r="J44" i="17" s="1"/>
  <c r="T33" i="17"/>
  <c r="AD33" i="17"/>
  <c r="AD34" i="17" s="1"/>
  <c r="AD35" i="17" s="1"/>
  <c r="AD36" i="17" s="1"/>
  <c r="AD37" i="17" s="1"/>
  <c r="AD38" i="17" s="1"/>
  <c r="AD39" i="17" s="1"/>
  <c r="AD40" i="17" s="1"/>
  <c r="AD41" i="17" s="1"/>
  <c r="AD42" i="17" s="1"/>
  <c r="AD43" i="17" s="1"/>
  <c r="AD44" i="17" s="1"/>
  <c r="AT33" i="17"/>
  <c r="AT34" i="17" s="1"/>
  <c r="AT35" i="17" s="1"/>
  <c r="AT36" i="17" s="1"/>
  <c r="AT37" i="17" s="1"/>
  <c r="AT38" i="17" s="1"/>
  <c r="AT39" i="17" s="1"/>
  <c r="AT40" i="17" s="1"/>
  <c r="AT41" i="17" s="1"/>
  <c r="AT42" i="17" s="1"/>
  <c r="AT43" i="17" s="1"/>
  <c r="AT44" i="17" s="1"/>
  <c r="AT47" i="17" s="1"/>
  <c r="CG33" i="17"/>
  <c r="CG34" i="17" s="1"/>
  <c r="CG35" i="17" s="1"/>
  <c r="CG36" i="17" s="1"/>
  <c r="CG37" i="17" s="1"/>
  <c r="CG38" i="17" s="1"/>
  <c r="CG39" i="17" s="1"/>
  <c r="CG40" i="17" s="1"/>
  <c r="CG41" i="17" s="1"/>
  <c r="CG42" i="17" s="1"/>
  <c r="CG43" i="17" s="1"/>
  <c r="CG44" i="17" s="1"/>
  <c r="S34" i="17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BZ34" i="17"/>
  <c r="BZ35" i="17" s="1"/>
  <c r="BZ36" i="17" s="1"/>
  <c r="BZ37" i="17" s="1"/>
  <c r="BZ38" i="17" s="1"/>
  <c r="BZ39" i="17" s="1"/>
  <c r="BZ40" i="17" s="1"/>
  <c r="BZ41" i="17" s="1"/>
  <c r="BZ42" i="17" s="1"/>
  <c r="BZ43" i="17" s="1"/>
  <c r="BZ44" i="17" s="1"/>
  <c r="BU35" i="17"/>
  <c r="BU36" i="17" s="1"/>
  <c r="BU37" i="17" s="1"/>
  <c r="BU38" i="17" s="1"/>
  <c r="BU39" i="17" s="1"/>
  <c r="BU40" i="17" s="1"/>
  <c r="BU41" i="17" s="1"/>
  <c r="BU42" i="17" s="1"/>
  <c r="BU43" i="17" s="1"/>
  <c r="BU44" i="17" s="1"/>
  <c r="CF36" i="17"/>
  <c r="CF37" i="17" s="1"/>
  <c r="CF38" i="17" s="1"/>
  <c r="CF39" i="17" s="1"/>
  <c r="CF40" i="17" s="1"/>
  <c r="CF41" i="17" s="1"/>
  <c r="CF42" i="17" s="1"/>
  <c r="CF43" i="17" s="1"/>
  <c r="CF44" i="17" s="1"/>
  <c r="CG6" i="18" s="1"/>
  <c r="CG8" i="18" s="1"/>
  <c r="CG9" i="18" s="1"/>
  <c r="K37" i="17"/>
  <c r="K38" i="17" s="1"/>
  <c r="AF38" i="17"/>
  <c r="AF39" i="17" s="1"/>
  <c r="AF40" i="17" s="1"/>
  <c r="AF41" i="17" s="1"/>
  <c r="AF42" i="17" s="1"/>
  <c r="AF43" i="17" s="1"/>
  <c r="AF44" i="17" s="1"/>
  <c r="AF47" i="17" s="1"/>
  <c r="AV40" i="17"/>
  <c r="AV41" i="17" s="1"/>
  <c r="AV42" i="17" s="1"/>
  <c r="AV43" i="17" s="1"/>
  <c r="AV44" i="17" s="1"/>
  <c r="AW6" i="18" s="1"/>
  <c r="AW8" i="18" s="1"/>
  <c r="AW9" i="18" s="1"/>
  <c r="E30" i="17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K30" i="17"/>
  <c r="K31" i="17" s="1"/>
  <c r="K32" i="17" s="1"/>
  <c r="Q30" i="17"/>
  <c r="W30" i="17"/>
  <c r="W31" i="17" s="1"/>
  <c r="W32" i="17" s="1"/>
  <c r="W33" i="17" s="1"/>
  <c r="W34" i="17" s="1"/>
  <c r="W35" i="17" s="1"/>
  <c r="W36" i="17" s="1"/>
  <c r="W37" i="17" s="1"/>
  <c r="W38" i="17" s="1"/>
  <c r="W39" i="17" s="1"/>
  <c r="W40" i="17" s="1"/>
  <c r="W41" i="17" s="1"/>
  <c r="W42" i="17" s="1"/>
  <c r="W43" i="17" s="1"/>
  <c r="W44" i="17" s="1"/>
  <c r="AC30" i="17"/>
  <c r="AC31" i="17" s="1"/>
  <c r="AC32" i="17" s="1"/>
  <c r="AC33" i="17" s="1"/>
  <c r="AC34" i="17" s="1"/>
  <c r="AC35" i="17" s="1"/>
  <c r="AC36" i="17" s="1"/>
  <c r="AC37" i="17" s="1"/>
  <c r="AC38" i="17" s="1"/>
  <c r="AC39" i="17" s="1"/>
  <c r="AC40" i="17" s="1"/>
  <c r="AC41" i="17" s="1"/>
  <c r="AC42" i="17" s="1"/>
  <c r="AC43" i="17" s="1"/>
  <c r="AC44" i="17" s="1"/>
  <c r="AI30" i="17"/>
  <c r="AO30" i="17"/>
  <c r="AO31" i="17" s="1"/>
  <c r="AO32" i="17" s="1"/>
  <c r="AO33" i="17" s="1"/>
  <c r="AO34" i="17" s="1"/>
  <c r="AO35" i="17" s="1"/>
  <c r="AO36" i="17" s="1"/>
  <c r="AO37" i="17" s="1"/>
  <c r="AO38" i="17" s="1"/>
  <c r="AO39" i="17" s="1"/>
  <c r="AO40" i="17" s="1"/>
  <c r="AO41" i="17" s="1"/>
  <c r="AO42" i="17" s="1"/>
  <c r="AO43" i="17" s="1"/>
  <c r="AO44" i="17" s="1"/>
  <c r="AU30" i="17"/>
  <c r="AU31" i="17" s="1"/>
  <c r="AU32" i="17" s="1"/>
  <c r="AU33" i="17" s="1"/>
  <c r="AU34" i="17" s="1"/>
  <c r="AU35" i="17" s="1"/>
  <c r="AU36" i="17" s="1"/>
  <c r="AU37" i="17" s="1"/>
  <c r="AU38" i="17" s="1"/>
  <c r="AU39" i="17" s="1"/>
  <c r="AU40" i="17" s="1"/>
  <c r="AU41" i="17" s="1"/>
  <c r="AU42" i="17" s="1"/>
  <c r="AU43" i="17" s="1"/>
  <c r="AU44" i="17" s="1"/>
  <c r="BA30" i="17"/>
  <c r="BG30" i="17"/>
  <c r="BG31" i="17" s="1"/>
  <c r="BG32" i="17" s="1"/>
  <c r="BG33" i="17" s="1"/>
  <c r="BG34" i="17" s="1"/>
  <c r="BG35" i="17" s="1"/>
  <c r="BG36" i="17" s="1"/>
  <c r="BG37" i="17" s="1"/>
  <c r="BG38" i="17" s="1"/>
  <c r="BG39" i="17" s="1"/>
  <c r="BG40" i="17" s="1"/>
  <c r="BG41" i="17" s="1"/>
  <c r="BG42" i="17" s="1"/>
  <c r="BG43" i="17" s="1"/>
  <c r="BG44" i="17" s="1"/>
  <c r="BM30" i="17"/>
  <c r="BM31" i="17" s="1"/>
  <c r="BM32" i="17" s="1"/>
  <c r="BM33" i="17" s="1"/>
  <c r="BM34" i="17" s="1"/>
  <c r="BM35" i="17" s="1"/>
  <c r="BM36" i="17" s="1"/>
  <c r="BM37" i="17" s="1"/>
  <c r="BM38" i="17" s="1"/>
  <c r="BM39" i="17" s="1"/>
  <c r="BM40" i="17" s="1"/>
  <c r="BM41" i="17" s="1"/>
  <c r="BM42" i="17" s="1"/>
  <c r="BM43" i="17" s="1"/>
  <c r="BM44" i="17" s="1"/>
  <c r="BS30" i="17"/>
  <c r="BY30" i="17"/>
  <c r="BY31" i="17" s="1"/>
  <c r="BY32" i="17" s="1"/>
  <c r="BY33" i="17" s="1"/>
  <c r="BY34" i="17" s="1"/>
  <c r="BY35" i="17" s="1"/>
  <c r="BY36" i="17" s="1"/>
  <c r="BY37" i="17" s="1"/>
  <c r="BY38" i="17" s="1"/>
  <c r="BY39" i="17" s="1"/>
  <c r="BY40" i="17" s="1"/>
  <c r="BY41" i="17" s="1"/>
  <c r="BY42" i="17" s="1"/>
  <c r="BY43" i="17" s="1"/>
  <c r="BY44" i="17" s="1"/>
  <c r="CE30" i="17"/>
  <c r="CE31" i="17" s="1"/>
  <c r="CK30" i="17"/>
  <c r="CQ30" i="17"/>
  <c r="CQ31" i="17" s="1"/>
  <c r="CQ32" i="17" s="1"/>
  <c r="CQ33" i="17" s="1"/>
  <c r="CQ34" i="17" s="1"/>
  <c r="CQ35" i="17" s="1"/>
  <c r="CQ36" i="17" s="1"/>
  <c r="CQ37" i="17" s="1"/>
  <c r="CQ38" i="17" s="1"/>
  <c r="CQ39" i="17" s="1"/>
  <c r="CQ40" i="17" s="1"/>
  <c r="CQ41" i="17" s="1"/>
  <c r="CQ42" i="17" s="1"/>
  <c r="CQ43" i="17" s="1"/>
  <c r="CQ44" i="17" s="1"/>
  <c r="CW30" i="17"/>
  <c r="CW31" i="17" s="1"/>
  <c r="CW32" i="17" s="1"/>
  <c r="CW33" i="17" s="1"/>
  <c r="CW34" i="17" s="1"/>
  <c r="CW35" i="17" s="1"/>
  <c r="CW36" i="17" s="1"/>
  <c r="CW37" i="17" s="1"/>
  <c r="CW38" i="17" s="1"/>
  <c r="CW39" i="17" s="1"/>
  <c r="CW40" i="17" s="1"/>
  <c r="CW41" i="17" s="1"/>
  <c r="CW42" i="17" s="1"/>
  <c r="CW43" i="17" s="1"/>
  <c r="CW44" i="17" s="1"/>
  <c r="Q31" i="17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Z31" i="17"/>
  <c r="Z32" i="17" s="1"/>
  <c r="Z33" i="17" s="1"/>
  <c r="Z34" i="17" s="1"/>
  <c r="Z35" i="17" s="1"/>
  <c r="Z36" i="17" s="1"/>
  <c r="Z37" i="17" s="1"/>
  <c r="Z38" i="17" s="1"/>
  <c r="Z39" i="17" s="1"/>
  <c r="Z40" i="17" s="1"/>
  <c r="Z41" i="17" s="1"/>
  <c r="Z42" i="17" s="1"/>
  <c r="Z43" i="17" s="1"/>
  <c r="Z44" i="17" s="1"/>
  <c r="AI31" i="17"/>
  <c r="AI32" i="17" s="1"/>
  <c r="AI33" i="17" s="1"/>
  <c r="AI34" i="17" s="1"/>
  <c r="AI35" i="17" s="1"/>
  <c r="AI36" i="17" s="1"/>
  <c r="AI37" i="17" s="1"/>
  <c r="AI38" i="17" s="1"/>
  <c r="AI39" i="17" s="1"/>
  <c r="AI40" i="17" s="1"/>
  <c r="AI41" i="17" s="1"/>
  <c r="AI42" i="17" s="1"/>
  <c r="AI43" i="17" s="1"/>
  <c r="AI44" i="17" s="1"/>
  <c r="AR31" i="17"/>
  <c r="AR32" i="17" s="1"/>
  <c r="AR33" i="17" s="1"/>
  <c r="AR34" i="17" s="1"/>
  <c r="AR35" i="17" s="1"/>
  <c r="AR36" i="17" s="1"/>
  <c r="AR37" i="17" s="1"/>
  <c r="AR38" i="17" s="1"/>
  <c r="AR39" i="17" s="1"/>
  <c r="AR40" i="17" s="1"/>
  <c r="AR41" i="17" s="1"/>
  <c r="AR42" i="17" s="1"/>
  <c r="AR43" i="17" s="1"/>
  <c r="AR44" i="17" s="1"/>
  <c r="BA31" i="17"/>
  <c r="BA32" i="17" s="1"/>
  <c r="BA33" i="17" s="1"/>
  <c r="BA34" i="17" s="1"/>
  <c r="BA35" i="17" s="1"/>
  <c r="BA36" i="17" s="1"/>
  <c r="BA37" i="17" s="1"/>
  <c r="BA38" i="17" s="1"/>
  <c r="BA39" i="17" s="1"/>
  <c r="BA40" i="17" s="1"/>
  <c r="BA41" i="17" s="1"/>
  <c r="BA42" i="17" s="1"/>
  <c r="BA43" i="17" s="1"/>
  <c r="BA44" i="17" s="1"/>
  <c r="BJ31" i="17"/>
  <c r="BJ32" i="17" s="1"/>
  <c r="BJ33" i="17" s="1"/>
  <c r="BS31" i="17"/>
  <c r="BS32" i="17" s="1"/>
  <c r="BS33" i="17" s="1"/>
  <c r="BS34" i="17" s="1"/>
  <c r="BS35" i="17" s="1"/>
  <c r="BS36" i="17" s="1"/>
  <c r="BS37" i="17" s="1"/>
  <c r="BS38" i="17" s="1"/>
  <c r="BS39" i="17" s="1"/>
  <c r="BS40" i="17" s="1"/>
  <c r="BS41" i="17" s="1"/>
  <c r="BS42" i="17" s="1"/>
  <c r="BS43" i="17" s="1"/>
  <c r="BS44" i="17" s="1"/>
  <c r="CB31" i="17"/>
  <c r="CB32" i="17" s="1"/>
  <c r="CB33" i="17" s="1"/>
  <c r="CB34" i="17" s="1"/>
  <c r="CB35" i="17" s="1"/>
  <c r="CB36" i="17" s="1"/>
  <c r="CB37" i="17" s="1"/>
  <c r="CB38" i="17" s="1"/>
  <c r="CB39" i="17" s="1"/>
  <c r="CB40" i="17" s="1"/>
  <c r="CB41" i="17" s="1"/>
  <c r="CB42" i="17" s="1"/>
  <c r="CB43" i="17" s="1"/>
  <c r="CB44" i="17" s="1"/>
  <c r="CB47" i="17" s="1"/>
  <c r="CK31" i="17"/>
  <c r="CK32" i="17" s="1"/>
  <c r="CK33" i="17" s="1"/>
  <c r="CK34" i="17" s="1"/>
  <c r="CK35" i="17" s="1"/>
  <c r="CK36" i="17" s="1"/>
  <c r="CK37" i="17" s="1"/>
  <c r="CK38" i="17" s="1"/>
  <c r="CK39" i="17" s="1"/>
  <c r="CK40" i="17" s="1"/>
  <c r="CK41" i="17" s="1"/>
  <c r="CK42" i="17" s="1"/>
  <c r="CK43" i="17" s="1"/>
  <c r="CK44" i="17" s="1"/>
  <c r="CK47" i="17" s="1"/>
  <c r="CT31" i="17"/>
  <c r="CT32" i="17" s="1"/>
  <c r="CT33" i="17" s="1"/>
  <c r="CT34" i="17" s="1"/>
  <c r="CT35" i="17" s="1"/>
  <c r="CT36" i="17" s="1"/>
  <c r="CT37" i="17" s="1"/>
  <c r="CT38" i="17" s="1"/>
  <c r="CT39" i="17" s="1"/>
  <c r="CT40" i="17" s="1"/>
  <c r="CT41" i="17" s="1"/>
  <c r="CT42" i="17" s="1"/>
  <c r="CT43" i="17" s="1"/>
  <c r="CT44" i="17" s="1"/>
  <c r="G32" i="17"/>
  <c r="G33" i="17" s="1"/>
  <c r="S32" i="17"/>
  <c r="S33" i="17" s="1"/>
  <c r="AG32" i="17"/>
  <c r="AT32" i="17"/>
  <c r="BQ32" i="17"/>
  <c r="BQ33" i="17" s="1"/>
  <c r="BQ34" i="17" s="1"/>
  <c r="BQ35" i="17" s="1"/>
  <c r="BQ36" i="17" s="1"/>
  <c r="BQ37" i="17" s="1"/>
  <c r="BQ38" i="17" s="1"/>
  <c r="BQ39" i="17" s="1"/>
  <c r="BQ40" i="17" s="1"/>
  <c r="BQ41" i="17" s="1"/>
  <c r="BQ42" i="17" s="1"/>
  <c r="BQ43" i="17" s="1"/>
  <c r="BQ44" i="17" s="1"/>
  <c r="BQ47" i="17" s="1"/>
  <c r="CA32" i="17"/>
  <c r="CA33" i="17" s="1"/>
  <c r="CA34" i="17" s="1"/>
  <c r="CA35" i="17" s="1"/>
  <c r="CA36" i="17" s="1"/>
  <c r="CA37" i="17" s="1"/>
  <c r="CA38" i="17" s="1"/>
  <c r="CA39" i="17" s="1"/>
  <c r="CA40" i="17" s="1"/>
  <c r="CA41" i="17" s="1"/>
  <c r="CA42" i="17" s="1"/>
  <c r="CA43" i="17" s="1"/>
  <c r="CA44" i="17" s="1"/>
  <c r="CP32" i="17"/>
  <c r="CP33" i="17" s="1"/>
  <c r="CP34" i="17" s="1"/>
  <c r="CP35" i="17" s="1"/>
  <c r="CP36" i="17" s="1"/>
  <c r="CP37" i="17" s="1"/>
  <c r="CP38" i="17" s="1"/>
  <c r="CP39" i="17" s="1"/>
  <c r="CP40" i="17" s="1"/>
  <c r="CP41" i="17" s="1"/>
  <c r="CP42" i="17" s="1"/>
  <c r="CP43" i="17" s="1"/>
  <c r="CP44" i="17" s="1"/>
  <c r="CP47" i="17" s="1"/>
  <c r="K33" i="17"/>
  <c r="K34" i="17" s="1"/>
  <c r="K35" i="17" s="1"/>
  <c r="K36" i="17" s="1"/>
  <c r="AG33" i="17"/>
  <c r="AG34" i="17" s="1"/>
  <c r="AG35" i="17" s="1"/>
  <c r="AG36" i="17" s="1"/>
  <c r="AG37" i="17" s="1"/>
  <c r="AG38" i="17" s="1"/>
  <c r="AG39" i="17" s="1"/>
  <c r="AG40" i="17" s="1"/>
  <c r="AG41" i="17" s="1"/>
  <c r="AG42" i="17" s="1"/>
  <c r="AG43" i="17" s="1"/>
  <c r="AG44" i="17" s="1"/>
  <c r="BF33" i="17"/>
  <c r="BF34" i="17" s="1"/>
  <c r="BF35" i="17" s="1"/>
  <c r="BF36" i="17" s="1"/>
  <c r="BF37" i="17" s="1"/>
  <c r="BF38" i="17" s="1"/>
  <c r="BF39" i="17" s="1"/>
  <c r="BF40" i="17" s="1"/>
  <c r="BF41" i="17" s="1"/>
  <c r="BF42" i="17" s="1"/>
  <c r="BF43" i="17" s="1"/>
  <c r="BF44" i="17" s="1"/>
  <c r="BF47" i="17" s="1"/>
  <c r="CL33" i="17"/>
  <c r="CL34" i="17" s="1"/>
  <c r="CL35" i="17" s="1"/>
  <c r="CL36" i="17" s="1"/>
  <c r="CL37" i="17" s="1"/>
  <c r="CL38" i="17" s="1"/>
  <c r="CL39" i="17" s="1"/>
  <c r="CL40" i="17" s="1"/>
  <c r="CL41" i="17" s="1"/>
  <c r="CL42" i="17" s="1"/>
  <c r="CL43" i="17" s="1"/>
  <c r="CL44" i="17" s="1"/>
  <c r="G34" i="17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T34" i="17"/>
  <c r="T35" i="17" s="1"/>
  <c r="T36" i="17" s="1"/>
  <c r="T37" i="17" s="1"/>
  <c r="T38" i="17" s="1"/>
  <c r="T39" i="17" s="1"/>
  <c r="T40" i="17" s="1"/>
  <c r="T41" i="17" s="1"/>
  <c r="T42" i="17" s="1"/>
  <c r="T43" i="17" s="1"/>
  <c r="T44" i="17" s="1"/>
  <c r="CS34" i="17"/>
  <c r="CS35" i="17" s="1"/>
  <c r="CS36" i="17" s="1"/>
  <c r="CS37" i="17" s="1"/>
  <c r="CS38" i="17" s="1"/>
  <c r="CS39" i="17" s="1"/>
  <c r="CS40" i="17" s="1"/>
  <c r="CS41" i="17" s="1"/>
  <c r="CS42" i="17" s="1"/>
  <c r="CS43" i="17" s="1"/>
  <c r="CS44" i="17" s="1"/>
  <c r="BI35" i="17"/>
  <c r="BI36" i="17" s="1"/>
  <c r="BI37" i="17" s="1"/>
  <c r="BI38" i="17" s="1"/>
  <c r="BI39" i="17" s="1"/>
  <c r="BI40" i="17" s="1"/>
  <c r="BI41" i="17" s="1"/>
  <c r="BI42" i="17" s="1"/>
  <c r="BI43" i="17" s="1"/>
  <c r="BI44" i="17" s="1"/>
  <c r="BR36" i="17"/>
  <c r="BR37" i="17" s="1"/>
  <c r="BR38" i="17" s="1"/>
  <c r="BR39" i="17" s="1"/>
  <c r="BR40" i="17" s="1"/>
  <c r="BR41" i="17" s="1"/>
  <c r="BR42" i="17" s="1"/>
  <c r="BR43" i="17" s="1"/>
  <c r="BR44" i="17" s="1"/>
  <c r="BR47" i="17" s="1"/>
  <c r="CX37" i="17"/>
  <c r="CX38" i="17" s="1"/>
  <c r="CX39" i="17" s="1"/>
  <c r="CX40" i="17" s="1"/>
  <c r="CX41" i="17" s="1"/>
  <c r="CX42" i="17" s="1"/>
  <c r="CX43" i="17" s="1"/>
  <c r="CX44" i="17" s="1"/>
  <c r="CY6" i="18" s="1"/>
  <c r="CY8" i="18" s="1"/>
  <c r="CY9" i="18" s="1"/>
  <c r="K39" i="17"/>
  <c r="K40" i="17" s="1"/>
  <c r="K41" i="17" s="1"/>
  <c r="K42" i="17" s="1"/>
  <c r="K43" i="17" s="1"/>
  <c r="K44" i="17" s="1"/>
  <c r="L6" i="18" s="1"/>
  <c r="L8" i="18" s="1"/>
  <c r="L9" i="18" s="1"/>
  <c r="AV39" i="17"/>
  <c r="BZ30" i="17"/>
  <c r="BH30" i="17"/>
  <c r="BH31" i="17" s="1"/>
  <c r="BH32" i="17" s="1"/>
  <c r="BH33" i="17" s="1"/>
  <c r="BH34" i="17" s="1"/>
  <c r="BH35" i="17" s="1"/>
  <c r="BH36" i="17" s="1"/>
  <c r="BH37" i="17" s="1"/>
  <c r="BH38" i="17" s="1"/>
  <c r="BH39" i="17" s="1"/>
  <c r="BH40" i="17" s="1"/>
  <c r="BH41" i="17" s="1"/>
  <c r="BH42" i="17" s="1"/>
  <c r="BH43" i="17" s="1"/>
  <c r="BH44" i="17" s="1"/>
  <c r="AP30" i="17"/>
  <c r="X30" i="17"/>
  <c r="X31" i="17" s="1"/>
  <c r="X32" i="17" s="1"/>
  <c r="X33" i="17" s="1"/>
  <c r="X34" i="17" s="1"/>
  <c r="X35" i="17" s="1"/>
  <c r="X36" i="17" s="1"/>
  <c r="X37" i="17" s="1"/>
  <c r="X38" i="17" s="1"/>
  <c r="X39" i="17" s="1"/>
  <c r="X40" i="17" s="1"/>
  <c r="X41" i="17" s="1"/>
  <c r="X42" i="17" s="1"/>
  <c r="X43" i="17" s="1"/>
  <c r="X44" i="17" s="1"/>
  <c r="F30" i="17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AI6" i="18"/>
  <c r="AI8" i="18" s="1"/>
  <c r="AI9" i="18" s="1"/>
  <c r="AH47" i="17"/>
  <c r="CF47" i="17"/>
  <c r="CL6" i="18"/>
  <c r="CL8" i="18" s="1"/>
  <c r="CL9" i="18" s="1"/>
  <c r="BG6" i="18"/>
  <c r="BG8" i="18" s="1"/>
  <c r="BG9" i="18" s="1"/>
  <c r="CE6" i="18"/>
  <c r="CE8" i="18" s="1"/>
  <c r="CE9" i="18" s="1"/>
  <c r="K6" i="18"/>
  <c r="K8" i="18" s="1"/>
  <c r="K9" i="18" s="1"/>
  <c r="J47" i="17"/>
  <c r="BW6" i="18"/>
  <c r="BW8" i="18" s="1"/>
  <c r="BW9" i="18" s="1"/>
  <c r="BY6" i="18"/>
  <c r="BY8" i="18" s="1"/>
  <c r="BY9" i="18" s="1"/>
  <c r="BX47" i="17"/>
  <c r="CD6" i="18"/>
  <c r="CD8" i="18" s="1"/>
  <c r="CD9" i="18" s="1"/>
  <c r="CC47" i="17"/>
  <c r="AL6" i="18"/>
  <c r="AL8" i="18" s="1"/>
  <c r="AL9" i="18" s="1"/>
  <c r="AK47" i="17"/>
  <c r="M6" i="18"/>
  <c r="M8" i="18" s="1"/>
  <c r="M9" i="18" s="1"/>
  <c r="L47" i="17"/>
  <c r="BL6" i="18"/>
  <c r="BL8" i="18" s="1"/>
  <c r="BL9" i="18" s="1"/>
  <c r="BK47" i="17"/>
  <c r="BU6" i="18"/>
  <c r="BU8" i="18" s="1"/>
  <c r="BU9" i="18" s="1"/>
  <c r="BT47" i="17"/>
  <c r="E6" i="18"/>
  <c r="E8" i="18" s="1"/>
  <c r="E9" i="18" s="1"/>
  <c r="BA6" i="18"/>
  <c r="BA8" i="18" s="1"/>
  <c r="BA9" i="18" s="1"/>
  <c r="K47" i="17"/>
  <c r="BR6" i="18"/>
  <c r="BR8" i="18" s="1"/>
  <c r="BR9" i="18" s="1"/>
  <c r="W6" i="18"/>
  <c r="W8" i="18" s="1"/>
  <c r="W9" i="18" s="1"/>
  <c r="CA6" i="18"/>
  <c r="CA8" i="18" s="1"/>
  <c r="CA9" i="18" s="1"/>
  <c r="BZ47" i="17"/>
  <c r="Q6" i="18"/>
  <c r="Q8" i="18" s="1"/>
  <c r="Q9" i="18" s="1"/>
  <c r="P47" i="17"/>
  <c r="BO6" i="18"/>
  <c r="BO8" i="18" s="1"/>
  <c r="BO9" i="18" s="1"/>
  <c r="BN47" i="17"/>
  <c r="Z6" i="18"/>
  <c r="Z8" i="18" s="1"/>
  <c r="Z9" i="18" s="1"/>
  <c r="Y47" i="17"/>
  <c r="CC6" i="18"/>
  <c r="CC8" i="18" s="1"/>
  <c r="CC9" i="18" s="1"/>
  <c r="CQ6" i="18"/>
  <c r="CQ8" i="18" s="1"/>
  <c r="CQ9" i="18" s="1"/>
  <c r="AU6" i="18"/>
  <c r="AU8" i="18" s="1"/>
  <c r="AU9" i="18" s="1"/>
  <c r="AX6" i="18"/>
  <c r="AX8" i="18" s="1"/>
  <c r="AX9" i="18" s="1"/>
  <c r="BS6" i="18"/>
  <c r="BS8" i="18" s="1"/>
  <c r="BS9" i="18" s="1"/>
  <c r="AG6" i="18"/>
  <c r="AG8" i="18" s="1"/>
  <c r="AG9" i="18" s="1"/>
  <c r="BD6" i="18"/>
  <c r="BD8" i="18" s="1"/>
  <c r="BD9" i="18" s="1"/>
  <c r="BC47" i="17"/>
  <c r="AQ6" i="18"/>
  <c r="AQ8" i="18" s="1"/>
  <c r="AQ9" i="18" s="1"/>
  <c r="AC6" i="18"/>
  <c r="AC8" i="18" s="1"/>
  <c r="AC9" i="18" s="1"/>
  <c r="AB47" i="17"/>
  <c r="R47" i="17"/>
  <c r="AV47" i="17"/>
  <c r="CF6" i="18"/>
  <c r="CF8" i="18" s="1"/>
  <c r="CF9" i="18" s="1"/>
  <c r="B4" i="13"/>
  <c r="B5" i="13"/>
  <c r="B6" i="13"/>
  <c r="B7" i="13"/>
  <c r="B10" i="13"/>
  <c r="B11" i="13"/>
  <c r="B4" i="12"/>
  <c r="B5" i="12"/>
  <c r="B6" i="12"/>
  <c r="B9" i="12"/>
  <c r="B10" i="12"/>
  <c r="E16" i="12"/>
  <c r="B4" i="11"/>
  <c r="B5" i="11"/>
  <c r="B6" i="11"/>
  <c r="B8" i="11"/>
  <c r="B7" i="10"/>
  <c r="B4" i="9"/>
  <c r="C4" i="9"/>
  <c r="A2" i="6"/>
  <c r="B2" i="6"/>
  <c r="A3" i="6"/>
  <c r="B3" i="6"/>
  <c r="C3" i="6" s="1"/>
  <c r="A4" i="6"/>
  <c r="B4" i="6"/>
  <c r="C5" i="6" s="1"/>
  <c r="A5" i="6"/>
  <c r="B5" i="6"/>
  <c r="A6" i="6"/>
  <c r="B6" i="6"/>
  <c r="C7" i="6" s="1"/>
  <c r="A7" i="6"/>
  <c r="B7" i="6"/>
  <c r="A8" i="6"/>
  <c r="B8" i="6"/>
  <c r="C9" i="6" s="1"/>
  <c r="A9" i="6"/>
  <c r="B9" i="6"/>
  <c r="A10" i="6"/>
  <c r="B10" i="6"/>
  <c r="C11" i="6" s="1"/>
  <c r="A11" i="6"/>
  <c r="B11" i="6"/>
  <c r="A12" i="6"/>
  <c r="B12" i="6"/>
  <c r="C12" i="6" s="1"/>
  <c r="A13" i="6"/>
  <c r="B13" i="6"/>
  <c r="C13" i="6"/>
  <c r="A14" i="6"/>
  <c r="B14" i="6"/>
  <c r="C14" i="6" s="1"/>
  <c r="A15" i="6"/>
  <c r="B15" i="6"/>
  <c r="C15" i="6"/>
  <c r="A16" i="6"/>
  <c r="B16" i="6"/>
  <c r="C16" i="6" s="1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A58" i="6"/>
  <c r="B58" i="6"/>
  <c r="C58" i="6"/>
  <c r="A59" i="6"/>
  <c r="B59" i="6"/>
  <c r="C59" i="6"/>
  <c r="A60" i="6"/>
  <c r="B60" i="6"/>
  <c r="C60" i="6"/>
  <c r="A61" i="6"/>
  <c r="B61" i="6"/>
  <c r="C61" i="6"/>
  <c r="A62" i="6"/>
  <c r="B62" i="6"/>
  <c r="C62" i="6"/>
  <c r="A63" i="6"/>
  <c r="B63" i="6"/>
  <c r="C63" i="6"/>
  <c r="A64" i="6"/>
  <c r="B64" i="6"/>
  <c r="C64" i="6"/>
  <c r="A65" i="6"/>
  <c r="B65" i="6"/>
  <c r="C65" i="6"/>
  <c r="A66" i="6"/>
  <c r="B66" i="6"/>
  <c r="C66" i="6"/>
  <c r="A67" i="6"/>
  <c r="B67" i="6"/>
  <c r="C67" i="6"/>
  <c r="A68" i="6"/>
  <c r="B68" i="6"/>
  <c r="C68" i="6"/>
  <c r="A69" i="6"/>
  <c r="B69" i="6"/>
  <c r="C69" i="6"/>
  <c r="A70" i="6"/>
  <c r="B70" i="6"/>
  <c r="C70" i="6"/>
  <c r="A71" i="6"/>
  <c r="B71" i="6"/>
  <c r="C71" i="6"/>
  <c r="A72" i="6"/>
  <c r="B72" i="6"/>
  <c r="C72" i="6"/>
  <c r="A73" i="6"/>
  <c r="B73" i="6"/>
  <c r="C73" i="6"/>
  <c r="A74" i="6"/>
  <c r="B74" i="6"/>
  <c r="C74" i="6"/>
  <c r="A75" i="6"/>
  <c r="B75" i="6"/>
  <c r="C75" i="6"/>
  <c r="A76" i="6"/>
  <c r="B76" i="6"/>
  <c r="C76" i="6"/>
  <c r="A77" i="6"/>
  <c r="B77" i="6"/>
  <c r="C77" i="6"/>
  <c r="A78" i="6"/>
  <c r="B78" i="6"/>
  <c r="C78" i="6"/>
  <c r="A79" i="6"/>
  <c r="B79" i="6"/>
  <c r="C79" i="6"/>
  <c r="A80" i="6"/>
  <c r="B80" i="6"/>
  <c r="C80" i="6"/>
  <c r="A81" i="6"/>
  <c r="B81" i="6"/>
  <c r="C81" i="6"/>
  <c r="A82" i="6"/>
  <c r="B82" i="6"/>
  <c r="C82" i="6"/>
  <c r="A83" i="6"/>
  <c r="B83" i="6"/>
  <c r="C83" i="6"/>
  <c r="A84" i="6"/>
  <c r="B84" i="6"/>
  <c r="C84" i="6"/>
  <c r="A85" i="6"/>
  <c r="B85" i="6"/>
  <c r="C85" i="6"/>
  <c r="A86" i="6"/>
  <c r="B86" i="6"/>
  <c r="C86" i="6"/>
  <c r="A87" i="6"/>
  <c r="B87" i="6"/>
  <c r="C87" i="6"/>
  <c r="A88" i="6"/>
  <c r="B88" i="6"/>
  <c r="C88" i="6"/>
  <c r="A89" i="6"/>
  <c r="B89" i="6"/>
  <c r="C89" i="6"/>
  <c r="A90" i="6"/>
  <c r="B90" i="6"/>
  <c r="C90" i="6"/>
  <c r="A91" i="6"/>
  <c r="B91" i="6"/>
  <c r="C91" i="6"/>
  <c r="A92" i="6"/>
  <c r="B92" i="6"/>
  <c r="C92" i="6"/>
  <c r="A93" i="6"/>
  <c r="B93" i="6"/>
  <c r="C93" i="6"/>
  <c r="A94" i="6"/>
  <c r="B94" i="6"/>
  <c r="C94" i="6"/>
  <c r="A95" i="6"/>
  <c r="B95" i="6"/>
  <c r="C95" i="6"/>
  <c r="A96" i="6"/>
  <c r="B96" i="6"/>
  <c r="C96" i="6"/>
  <c r="A97" i="6"/>
  <c r="B97" i="6"/>
  <c r="C97" i="6"/>
  <c r="A98" i="6"/>
  <c r="B98" i="6"/>
  <c r="C98" i="6"/>
  <c r="A99" i="6"/>
  <c r="B99" i="6"/>
  <c r="C99" i="6"/>
  <c r="A100" i="6"/>
  <c r="B100" i="6"/>
  <c r="C100" i="6"/>
  <c r="A101" i="6"/>
  <c r="B101" i="6"/>
  <c r="C101" i="6"/>
  <c r="A102" i="6"/>
  <c r="B102" i="6"/>
  <c r="C102" i="6"/>
  <c r="A103" i="6"/>
  <c r="B103" i="6"/>
  <c r="C103" i="6"/>
  <c r="A104" i="6"/>
  <c r="B104" i="6"/>
  <c r="C104" i="6"/>
  <c r="A105" i="6"/>
  <c r="B105" i="6"/>
  <c r="C105" i="6"/>
  <c r="A106" i="6"/>
  <c r="B106" i="6"/>
  <c r="C106" i="6"/>
  <c r="A107" i="6"/>
  <c r="B107" i="6"/>
  <c r="C107" i="6"/>
  <c r="A108" i="6"/>
  <c r="B108" i="6"/>
  <c r="C108" i="6"/>
  <c r="A109" i="6"/>
  <c r="B109" i="6"/>
  <c r="C109" i="6"/>
  <c r="A110" i="6"/>
  <c r="B110" i="6"/>
  <c r="C110" i="6"/>
  <c r="A111" i="6"/>
  <c r="B111" i="6"/>
  <c r="C111" i="6"/>
  <c r="A112" i="6"/>
  <c r="B112" i="6"/>
  <c r="C112" i="6"/>
  <c r="A113" i="6"/>
  <c r="B113" i="6"/>
  <c r="C113" i="6"/>
  <c r="A114" i="6"/>
  <c r="B114" i="6"/>
  <c r="C114" i="6"/>
  <c r="A115" i="6"/>
  <c r="B115" i="6"/>
  <c r="C115" i="6"/>
  <c r="A116" i="6"/>
  <c r="B116" i="6"/>
  <c r="C116" i="6"/>
  <c r="A117" i="6"/>
  <c r="B117" i="6"/>
  <c r="C117" i="6"/>
  <c r="A118" i="6"/>
  <c r="B118" i="6"/>
  <c r="C118" i="6"/>
  <c r="A119" i="6"/>
  <c r="B119" i="6"/>
  <c r="C119" i="6"/>
  <c r="A120" i="6"/>
  <c r="B120" i="6"/>
  <c r="C120" i="6"/>
  <c r="A121" i="6"/>
  <c r="B121" i="6"/>
  <c r="C121" i="6"/>
  <c r="A122" i="6"/>
  <c r="B122" i="6"/>
  <c r="C122" i="6"/>
  <c r="A123" i="6"/>
  <c r="B123" i="6"/>
  <c r="C123" i="6"/>
  <c r="A124" i="6"/>
  <c r="B124" i="6"/>
  <c r="C124" i="6"/>
  <c r="A125" i="6"/>
  <c r="B125" i="6"/>
  <c r="C125" i="6"/>
  <c r="A126" i="6"/>
  <c r="B126" i="6"/>
  <c r="C126" i="6"/>
  <c r="A127" i="6"/>
  <c r="B127" i="6"/>
  <c r="C127" i="6"/>
  <c r="A128" i="6"/>
  <c r="B128" i="6"/>
  <c r="C128" i="6"/>
  <c r="A129" i="6"/>
  <c r="B129" i="6"/>
  <c r="C129" i="6"/>
  <c r="A130" i="6"/>
  <c r="B130" i="6"/>
  <c r="C130" i="6"/>
  <c r="A131" i="6"/>
  <c r="B131" i="6"/>
  <c r="C131" i="6"/>
  <c r="A132" i="6"/>
  <c r="B132" i="6"/>
  <c r="C132" i="6"/>
  <c r="A133" i="6"/>
  <c r="B133" i="6"/>
  <c r="C133" i="6"/>
  <c r="A134" i="6"/>
  <c r="B134" i="6"/>
  <c r="C134" i="6"/>
  <c r="A135" i="6"/>
  <c r="B135" i="6"/>
  <c r="C135" i="6"/>
  <c r="A136" i="6"/>
  <c r="B136" i="6"/>
  <c r="C136" i="6"/>
  <c r="A137" i="6"/>
  <c r="B137" i="6"/>
  <c r="C137" i="6"/>
  <c r="A138" i="6"/>
  <c r="B138" i="6"/>
  <c r="C138" i="6"/>
  <c r="A139" i="6"/>
  <c r="B139" i="6"/>
  <c r="C139" i="6"/>
  <c r="A140" i="6"/>
  <c r="B140" i="6"/>
  <c r="C140" i="6"/>
  <c r="A141" i="6"/>
  <c r="B141" i="6"/>
  <c r="C141" i="6"/>
  <c r="A142" i="6"/>
  <c r="B142" i="6"/>
  <c r="C142" i="6"/>
  <c r="A143" i="6"/>
  <c r="B143" i="6"/>
  <c r="C143" i="6"/>
  <c r="A144" i="6"/>
  <c r="B144" i="6"/>
  <c r="C144" i="6"/>
  <c r="A145" i="6"/>
  <c r="B145" i="6"/>
  <c r="C145" i="6"/>
  <c r="A146" i="6"/>
  <c r="B146" i="6"/>
  <c r="C146" i="6"/>
  <c r="A147" i="6"/>
  <c r="B147" i="6"/>
  <c r="C147" i="6"/>
  <c r="A148" i="6"/>
  <c r="B148" i="6"/>
  <c r="C148" i="6"/>
  <c r="A149" i="6"/>
  <c r="B149" i="6"/>
  <c r="C149" i="6"/>
  <c r="A150" i="6"/>
  <c r="B150" i="6"/>
  <c r="C150" i="6"/>
  <c r="A151" i="6"/>
  <c r="B151" i="6"/>
  <c r="C151" i="6"/>
  <c r="A152" i="6"/>
  <c r="B152" i="6"/>
  <c r="C152" i="6"/>
  <c r="A153" i="6"/>
  <c r="B153" i="6"/>
  <c r="C153" i="6"/>
  <c r="A154" i="6"/>
  <c r="B154" i="6"/>
  <c r="C154" i="6"/>
  <c r="A155" i="6"/>
  <c r="B155" i="6"/>
  <c r="C155" i="6"/>
  <c r="A156" i="6"/>
  <c r="B156" i="6"/>
  <c r="C156" i="6"/>
  <c r="A157" i="6"/>
  <c r="B157" i="6"/>
  <c r="C157" i="6"/>
  <c r="A158" i="6"/>
  <c r="B158" i="6"/>
  <c r="C158" i="6"/>
  <c r="A159" i="6"/>
  <c r="B159" i="6"/>
  <c r="C159" i="6"/>
  <c r="A160" i="6"/>
  <c r="B160" i="6"/>
  <c r="C160" i="6"/>
  <c r="A161" i="6"/>
  <c r="B161" i="6"/>
  <c r="C161" i="6"/>
  <c r="A162" i="6"/>
  <c r="B162" i="6"/>
  <c r="C162" i="6"/>
  <c r="A163" i="6"/>
  <c r="B163" i="6"/>
  <c r="C163" i="6"/>
  <c r="A164" i="6"/>
  <c r="B164" i="6"/>
  <c r="C164" i="6"/>
  <c r="A165" i="6"/>
  <c r="B165" i="6"/>
  <c r="C165" i="6"/>
  <c r="A166" i="6"/>
  <c r="B166" i="6"/>
  <c r="C166" i="6"/>
  <c r="A167" i="6"/>
  <c r="B167" i="6"/>
  <c r="C167" i="6"/>
  <c r="A168" i="6"/>
  <c r="B168" i="6"/>
  <c r="C168" i="6"/>
  <c r="A169" i="6"/>
  <c r="B169" i="6"/>
  <c r="C169" i="6"/>
  <c r="A170" i="6"/>
  <c r="B170" i="6"/>
  <c r="C170" i="6"/>
  <c r="A171" i="6"/>
  <c r="B171" i="6"/>
  <c r="C171" i="6"/>
  <c r="A172" i="6"/>
  <c r="B172" i="6"/>
  <c r="C172" i="6"/>
  <c r="A173" i="6"/>
  <c r="B173" i="6"/>
  <c r="C173" i="6"/>
  <c r="A174" i="6"/>
  <c r="B174" i="6"/>
  <c r="C174" i="6"/>
  <c r="A175" i="6"/>
  <c r="B175" i="6"/>
  <c r="C175" i="6"/>
  <c r="A176" i="6"/>
  <c r="B176" i="6"/>
  <c r="C176" i="6"/>
  <c r="A177" i="6"/>
  <c r="B177" i="6"/>
  <c r="C177" i="6"/>
  <c r="A178" i="6"/>
  <c r="B178" i="6"/>
  <c r="C178" i="6"/>
  <c r="A179" i="6"/>
  <c r="B179" i="6"/>
  <c r="C179" i="6"/>
  <c r="A180" i="6"/>
  <c r="B180" i="6"/>
  <c r="C180" i="6"/>
  <c r="A181" i="6"/>
  <c r="B181" i="6"/>
  <c r="C181" i="6"/>
  <c r="A182" i="6"/>
  <c r="B182" i="6"/>
  <c r="C182" i="6"/>
  <c r="A183" i="6"/>
  <c r="B183" i="6"/>
  <c r="C183" i="6"/>
  <c r="A184" i="6"/>
  <c r="B184" i="6"/>
  <c r="C184" i="6"/>
  <c r="A185" i="6"/>
  <c r="B185" i="6"/>
  <c r="C185" i="6"/>
  <c r="A186" i="6"/>
  <c r="B186" i="6"/>
  <c r="C186" i="6"/>
  <c r="A187" i="6"/>
  <c r="B187" i="6"/>
  <c r="C187" i="6"/>
  <c r="A188" i="6"/>
  <c r="B188" i="6"/>
  <c r="C188" i="6"/>
  <c r="A189" i="6"/>
  <c r="B189" i="6"/>
  <c r="C189" i="6"/>
  <c r="A190" i="6"/>
  <c r="B190" i="6"/>
  <c r="C190" i="6"/>
  <c r="A191" i="6"/>
  <c r="B191" i="6"/>
  <c r="C191" i="6"/>
  <c r="A192" i="6"/>
  <c r="B192" i="6"/>
  <c r="C192" i="6"/>
  <c r="A193" i="6"/>
  <c r="B193" i="6"/>
  <c r="C193" i="6"/>
  <c r="A194" i="6"/>
  <c r="B194" i="6"/>
  <c r="C194" i="6"/>
  <c r="A195" i="6"/>
  <c r="B195" i="6"/>
  <c r="C195" i="6"/>
  <c r="A196" i="6"/>
  <c r="B196" i="6"/>
  <c r="C196" i="6"/>
  <c r="A197" i="6"/>
  <c r="B197" i="6"/>
  <c r="C197" i="6"/>
  <c r="A198" i="6"/>
  <c r="B198" i="6"/>
  <c r="C198" i="6"/>
  <c r="A199" i="6"/>
  <c r="B199" i="6"/>
  <c r="C199" i="6"/>
  <c r="A200" i="6"/>
  <c r="B200" i="6"/>
  <c r="C200" i="6"/>
  <c r="A201" i="6"/>
  <c r="B201" i="6"/>
  <c r="C201" i="6"/>
  <c r="A202" i="6"/>
  <c r="B202" i="6"/>
  <c r="C202" i="6"/>
  <c r="A203" i="6"/>
  <c r="B203" i="6"/>
  <c r="C203" i="6"/>
  <c r="A204" i="6"/>
  <c r="B204" i="6"/>
  <c r="C204" i="6"/>
  <c r="A205" i="6"/>
  <c r="B205" i="6"/>
  <c r="C205" i="6"/>
  <c r="A206" i="6"/>
  <c r="B206" i="6"/>
  <c r="C206" i="6"/>
  <c r="A207" i="6"/>
  <c r="B207" i="6"/>
  <c r="C207" i="6"/>
  <c r="A208" i="6"/>
  <c r="B208" i="6"/>
  <c r="C208" i="6"/>
  <c r="A209" i="6"/>
  <c r="B209" i="6"/>
  <c r="C209" i="6"/>
  <c r="A210" i="6"/>
  <c r="B210" i="6"/>
  <c r="C210" i="6"/>
  <c r="A211" i="6"/>
  <c r="B211" i="6"/>
  <c r="C211" i="6"/>
  <c r="A212" i="6"/>
  <c r="B212" i="6"/>
  <c r="C212" i="6"/>
  <c r="A213" i="6"/>
  <c r="B213" i="6"/>
  <c r="C213" i="6"/>
  <c r="A214" i="6"/>
  <c r="B214" i="6"/>
  <c r="C214" i="6"/>
  <c r="A215" i="6"/>
  <c r="B215" i="6"/>
  <c r="C215" i="6"/>
  <c r="A216" i="6"/>
  <c r="B216" i="6"/>
  <c r="C216" i="6"/>
  <c r="A217" i="6"/>
  <c r="B217" i="6"/>
  <c r="C217" i="6"/>
  <c r="A218" i="6"/>
  <c r="B218" i="6"/>
  <c r="C218" i="6"/>
  <c r="A219" i="6"/>
  <c r="B219" i="6"/>
  <c r="C219" i="6"/>
  <c r="A220" i="6"/>
  <c r="B220" i="6"/>
  <c r="C220" i="6"/>
  <c r="A221" i="6"/>
  <c r="B221" i="6"/>
  <c r="C221" i="6"/>
  <c r="A222" i="6"/>
  <c r="B222" i="6"/>
  <c r="C222" i="6"/>
  <c r="A223" i="6"/>
  <c r="B223" i="6"/>
  <c r="C223" i="6"/>
  <c r="A224" i="6"/>
  <c r="B224" i="6"/>
  <c r="C224" i="6"/>
  <c r="A225" i="6"/>
  <c r="B225" i="6"/>
  <c r="C225" i="6"/>
  <c r="A226" i="6"/>
  <c r="B226" i="6"/>
  <c r="C226" i="6"/>
  <c r="A227" i="6"/>
  <c r="B227" i="6"/>
  <c r="C227" i="6"/>
  <c r="A228" i="6"/>
  <c r="B228" i="6"/>
  <c r="C228" i="6"/>
  <c r="A229" i="6"/>
  <c r="B229" i="6"/>
  <c r="C229" i="6"/>
  <c r="A230" i="6"/>
  <c r="B230" i="6"/>
  <c r="C230" i="6"/>
  <c r="A231" i="6"/>
  <c r="B231" i="6"/>
  <c r="C231" i="6"/>
  <c r="A232" i="6"/>
  <c r="B232" i="6"/>
  <c r="C232" i="6"/>
  <c r="A233" i="6"/>
  <c r="B233" i="6"/>
  <c r="C233" i="6"/>
  <c r="A234" i="6"/>
  <c r="B234" i="6"/>
  <c r="C234" i="6"/>
  <c r="A235" i="6"/>
  <c r="B235" i="6"/>
  <c r="C235" i="6"/>
  <c r="A236" i="6"/>
  <c r="B236" i="6"/>
  <c r="C236" i="6"/>
  <c r="A237" i="6"/>
  <c r="B237" i="6"/>
  <c r="C237" i="6"/>
  <c r="A238" i="6"/>
  <c r="B238" i="6"/>
  <c r="C238" i="6"/>
  <c r="A239" i="6"/>
  <c r="B239" i="6"/>
  <c r="C239" i="6"/>
  <c r="A240" i="6"/>
  <c r="B240" i="6"/>
  <c r="C240" i="6"/>
  <c r="A241" i="6"/>
  <c r="B241" i="6"/>
  <c r="C241" i="6"/>
  <c r="A242" i="6"/>
  <c r="B242" i="6"/>
  <c r="C242" i="6"/>
  <c r="A243" i="6"/>
  <c r="B243" i="6"/>
  <c r="C243" i="6"/>
  <c r="A244" i="6"/>
  <c r="B244" i="6"/>
  <c r="C244" i="6"/>
  <c r="A245" i="6"/>
  <c r="B245" i="6"/>
  <c r="C245" i="6"/>
  <c r="A246" i="6"/>
  <c r="B246" i="6"/>
  <c r="C246" i="6"/>
  <c r="A247" i="6"/>
  <c r="B247" i="6"/>
  <c r="C247" i="6"/>
  <c r="A248" i="6"/>
  <c r="B248" i="6"/>
  <c r="C248" i="6"/>
  <c r="A249" i="6"/>
  <c r="B249" i="6"/>
  <c r="C249" i="6"/>
  <c r="A250" i="6"/>
  <c r="B250" i="6"/>
  <c r="C250" i="6"/>
  <c r="A251" i="6"/>
  <c r="B251" i="6"/>
  <c r="C251" i="6"/>
  <c r="A252" i="6"/>
  <c r="B252" i="6"/>
  <c r="C252" i="6"/>
  <c r="A253" i="6"/>
  <c r="B253" i="6"/>
  <c r="C253" i="6"/>
  <c r="A254" i="6"/>
  <c r="B254" i="6"/>
  <c r="C254" i="6"/>
  <c r="A255" i="6"/>
  <c r="B255" i="6"/>
  <c r="C255" i="6"/>
  <c r="A256" i="6"/>
  <c r="B256" i="6"/>
  <c r="C256" i="6"/>
  <c r="A257" i="6"/>
  <c r="B257" i="6"/>
  <c r="C257" i="6"/>
  <c r="A258" i="6"/>
  <c r="B258" i="6"/>
  <c r="C258" i="6"/>
  <c r="A259" i="6"/>
  <c r="B259" i="6"/>
  <c r="C259" i="6"/>
  <c r="A260" i="6"/>
  <c r="B260" i="6"/>
  <c r="C260" i="6"/>
  <c r="A261" i="6"/>
  <c r="B261" i="6"/>
  <c r="C261" i="6"/>
  <c r="A262" i="6"/>
  <c r="B262" i="6"/>
  <c r="C262" i="6"/>
  <c r="A263" i="6"/>
  <c r="B263" i="6"/>
  <c r="C263" i="6"/>
  <c r="A264" i="6"/>
  <c r="B264" i="6"/>
  <c r="C264" i="6"/>
  <c r="A265" i="6"/>
  <c r="B265" i="6"/>
  <c r="C265" i="6"/>
  <c r="A266" i="6"/>
  <c r="B266" i="6"/>
  <c r="C266" i="6"/>
  <c r="A267" i="6"/>
  <c r="B267" i="6"/>
  <c r="C267" i="6"/>
  <c r="A268" i="6"/>
  <c r="B268" i="6"/>
  <c r="C268" i="6"/>
  <c r="A269" i="6"/>
  <c r="B269" i="6"/>
  <c r="C269" i="6"/>
  <c r="A270" i="6"/>
  <c r="B270" i="6"/>
  <c r="C270" i="6"/>
  <c r="A271" i="6"/>
  <c r="B271" i="6"/>
  <c r="C271" i="6"/>
  <c r="A272" i="6"/>
  <c r="B272" i="6"/>
  <c r="C272" i="6"/>
  <c r="A273" i="6"/>
  <c r="B273" i="6"/>
  <c r="C273" i="6"/>
  <c r="A274" i="6"/>
  <c r="B274" i="6"/>
  <c r="C274" i="6"/>
  <c r="A275" i="6"/>
  <c r="B275" i="6"/>
  <c r="C275" i="6"/>
  <c r="A276" i="6"/>
  <c r="B276" i="6"/>
  <c r="C276" i="6"/>
  <c r="A277" i="6"/>
  <c r="B277" i="6"/>
  <c r="C277" i="6"/>
  <c r="A278" i="6"/>
  <c r="B278" i="6"/>
  <c r="C278" i="6"/>
  <c r="A279" i="6"/>
  <c r="B279" i="6"/>
  <c r="C279" i="6"/>
  <c r="A280" i="6"/>
  <c r="B280" i="6"/>
  <c r="C280" i="6"/>
  <c r="A281" i="6"/>
  <c r="B281" i="6"/>
  <c r="C281" i="6"/>
  <c r="A282" i="6"/>
  <c r="B282" i="6"/>
  <c r="C282" i="6"/>
  <c r="A283" i="6"/>
  <c r="B283" i="6"/>
  <c r="C283" i="6"/>
  <c r="A284" i="6"/>
  <c r="B284" i="6"/>
  <c r="C284" i="6"/>
  <c r="A285" i="6"/>
  <c r="B285" i="6"/>
  <c r="C285" i="6"/>
  <c r="A286" i="6"/>
  <c r="B286" i="6"/>
  <c r="C286" i="6"/>
  <c r="A287" i="6"/>
  <c r="B287" i="6"/>
  <c r="C287" i="6"/>
  <c r="A288" i="6"/>
  <c r="B288" i="6"/>
  <c r="C288" i="6"/>
  <c r="A289" i="6"/>
  <c r="B289" i="6"/>
  <c r="C289" i="6"/>
  <c r="A290" i="6"/>
  <c r="B290" i="6"/>
  <c r="C290" i="6"/>
  <c r="A291" i="6"/>
  <c r="B291" i="6"/>
  <c r="C291" i="6"/>
  <c r="A292" i="6"/>
  <c r="B292" i="6"/>
  <c r="C292" i="6"/>
  <c r="A293" i="6"/>
  <c r="B293" i="6"/>
  <c r="C293" i="6"/>
  <c r="A294" i="6"/>
  <c r="B294" i="6"/>
  <c r="C294" i="6"/>
  <c r="A295" i="6"/>
  <c r="B295" i="6"/>
  <c r="C295" i="6"/>
  <c r="A296" i="6"/>
  <c r="B296" i="6"/>
  <c r="C296" i="6"/>
  <c r="A297" i="6"/>
  <c r="B297" i="6"/>
  <c r="C297" i="6"/>
  <c r="A298" i="6"/>
  <c r="B298" i="6"/>
  <c r="C298" i="6"/>
  <c r="A299" i="6"/>
  <c r="B299" i="6"/>
  <c r="C299" i="6"/>
  <c r="A300" i="6"/>
  <c r="B300" i="6"/>
  <c r="C300" i="6"/>
  <c r="A301" i="6"/>
  <c r="B301" i="6"/>
  <c r="C301" i="6"/>
  <c r="A302" i="6"/>
  <c r="B302" i="6"/>
  <c r="C302" i="6"/>
  <c r="A303" i="6"/>
  <c r="B303" i="6"/>
  <c r="C303" i="6"/>
  <c r="A304" i="6"/>
  <c r="B304" i="6"/>
  <c r="C304" i="6"/>
  <c r="A305" i="6"/>
  <c r="B305" i="6"/>
  <c r="C305" i="6"/>
  <c r="A306" i="6"/>
  <c r="B306" i="6"/>
  <c r="C306" i="6"/>
  <c r="A307" i="6"/>
  <c r="B307" i="6"/>
  <c r="C307" i="6"/>
  <c r="A308" i="6"/>
  <c r="B308" i="6"/>
  <c r="C308" i="6"/>
  <c r="A309" i="6"/>
  <c r="B309" i="6"/>
  <c r="C309" i="6"/>
  <c r="A310" i="6"/>
  <c r="B310" i="6"/>
  <c r="C310" i="6"/>
  <c r="A311" i="6"/>
  <c r="B311" i="6"/>
  <c r="C311" i="6"/>
  <c r="A312" i="6"/>
  <c r="B312" i="6"/>
  <c r="C312" i="6"/>
  <c r="A313" i="6"/>
  <c r="B313" i="6"/>
  <c r="C313" i="6"/>
  <c r="A314" i="6"/>
  <c r="B314" i="6"/>
  <c r="C314" i="6"/>
  <c r="A315" i="6"/>
  <c r="B315" i="6"/>
  <c r="C315" i="6"/>
  <c r="A316" i="6"/>
  <c r="B316" i="6"/>
  <c r="C316" i="6"/>
  <c r="A317" i="6"/>
  <c r="B317" i="6"/>
  <c r="C317" i="6"/>
  <c r="A318" i="6"/>
  <c r="B318" i="6"/>
  <c r="C318" i="6"/>
  <c r="A319" i="6"/>
  <c r="B319" i="6"/>
  <c r="C319" i="6"/>
  <c r="A320" i="6"/>
  <c r="B320" i="6"/>
  <c r="C320" i="6"/>
  <c r="A321" i="6"/>
  <c r="B321" i="6"/>
  <c r="C321" i="6"/>
  <c r="A322" i="6"/>
  <c r="B322" i="6"/>
  <c r="C322" i="6"/>
  <c r="A323" i="6"/>
  <c r="B323" i="6"/>
  <c r="C323" i="6"/>
  <c r="A324" i="6"/>
  <c r="B324" i="6"/>
  <c r="C324" i="6"/>
  <c r="A325" i="6"/>
  <c r="B325" i="6"/>
  <c r="C325" i="6"/>
  <c r="A326" i="6"/>
  <c r="B326" i="6"/>
  <c r="C326" i="6"/>
  <c r="A327" i="6"/>
  <c r="B327" i="6"/>
  <c r="C327" i="6"/>
  <c r="A328" i="6"/>
  <c r="B328" i="6"/>
  <c r="C328" i="6"/>
  <c r="A329" i="6"/>
  <c r="B329" i="6"/>
  <c r="C329" i="6"/>
  <c r="A330" i="6"/>
  <c r="B330" i="6"/>
  <c r="C330" i="6"/>
  <c r="A331" i="6"/>
  <c r="B331" i="6"/>
  <c r="C331" i="6"/>
  <c r="A332" i="6"/>
  <c r="B332" i="6"/>
  <c r="C332" i="6"/>
  <c r="A333" i="6"/>
  <c r="B333" i="6"/>
  <c r="C333" i="6"/>
  <c r="A334" i="6"/>
  <c r="B334" i="6"/>
  <c r="C334" i="6"/>
  <c r="A335" i="6"/>
  <c r="B335" i="6"/>
  <c r="C335" i="6"/>
  <c r="A336" i="6"/>
  <c r="B336" i="6"/>
  <c r="C336" i="6"/>
  <c r="A337" i="6"/>
  <c r="B337" i="6"/>
  <c r="C337" i="6"/>
  <c r="A338" i="6"/>
  <c r="B338" i="6"/>
  <c r="C338" i="6"/>
  <c r="A339" i="6"/>
  <c r="B339" i="6"/>
  <c r="C339" i="6"/>
  <c r="A340" i="6"/>
  <c r="B340" i="6"/>
  <c r="C340" i="6"/>
  <c r="A341" i="6"/>
  <c r="B341" i="6"/>
  <c r="C341" i="6"/>
  <c r="A342" i="6"/>
  <c r="B342" i="6"/>
  <c r="C342" i="6"/>
  <c r="A343" i="6"/>
  <c r="B343" i="6"/>
  <c r="C343" i="6"/>
  <c r="A344" i="6"/>
  <c r="B344" i="6"/>
  <c r="C344" i="6"/>
  <c r="A345" i="6"/>
  <c r="B345" i="6"/>
  <c r="C345" i="6"/>
  <c r="A346" i="6"/>
  <c r="B346" i="6"/>
  <c r="C346" i="6"/>
  <c r="A347" i="6"/>
  <c r="B347" i="6"/>
  <c r="C347" i="6"/>
  <c r="A348" i="6"/>
  <c r="B348" i="6"/>
  <c r="C348" i="6"/>
  <c r="A349" i="6"/>
  <c r="B349" i="6"/>
  <c r="C349" i="6"/>
  <c r="A350" i="6"/>
  <c r="B350" i="6"/>
  <c r="C350" i="6"/>
  <c r="A351" i="6"/>
  <c r="B351" i="6"/>
  <c r="C351" i="6"/>
  <c r="A352" i="6"/>
  <c r="B352" i="6"/>
  <c r="C352" i="6"/>
  <c r="A353" i="6"/>
  <c r="B353" i="6"/>
  <c r="C353" i="6"/>
  <c r="A354" i="6"/>
  <c r="B354" i="6"/>
  <c r="C354" i="6"/>
  <c r="A355" i="6"/>
  <c r="B355" i="6"/>
  <c r="C355" i="6"/>
  <c r="A356" i="6"/>
  <c r="B356" i="6"/>
  <c r="C356" i="6"/>
  <c r="A357" i="6"/>
  <c r="B357" i="6"/>
  <c r="C357" i="6"/>
  <c r="A358" i="6"/>
  <c r="B358" i="6"/>
  <c r="C358" i="6"/>
  <c r="A359" i="6"/>
  <c r="B359" i="6"/>
  <c r="C359" i="6"/>
  <c r="A360" i="6"/>
  <c r="B360" i="6"/>
  <c r="C360" i="6"/>
  <c r="A361" i="6"/>
  <c r="B361" i="6"/>
  <c r="C361" i="6"/>
  <c r="A362" i="6"/>
  <c r="B362" i="6"/>
  <c r="C362" i="6"/>
  <c r="A363" i="6"/>
  <c r="B363" i="6"/>
  <c r="C363" i="6"/>
  <c r="A364" i="6"/>
  <c r="B364" i="6"/>
  <c r="C364" i="6"/>
  <c r="A365" i="6"/>
  <c r="B365" i="6"/>
  <c r="C365" i="6"/>
  <c r="A366" i="6"/>
  <c r="B366" i="6"/>
  <c r="C366" i="6"/>
  <c r="A367" i="6"/>
  <c r="B367" i="6"/>
  <c r="C367" i="6"/>
  <c r="A368" i="6"/>
  <c r="B368" i="6"/>
  <c r="C368" i="6"/>
  <c r="A369" i="6"/>
  <c r="B369" i="6"/>
  <c r="C369" i="6"/>
  <c r="A370" i="6"/>
  <c r="B370" i="6"/>
  <c r="C370" i="6"/>
  <c r="A371" i="6"/>
  <c r="B371" i="6"/>
  <c r="C371" i="6"/>
  <c r="A372" i="6"/>
  <c r="B372" i="6"/>
  <c r="C372" i="6"/>
  <c r="A373" i="6"/>
  <c r="B373" i="6"/>
  <c r="C373" i="6"/>
  <c r="A374" i="6"/>
  <c r="B374" i="6"/>
  <c r="C374" i="6"/>
  <c r="A375" i="6"/>
  <c r="B375" i="6"/>
  <c r="C375" i="6"/>
  <c r="A376" i="6"/>
  <c r="B376" i="6"/>
  <c r="C376" i="6"/>
  <c r="A377" i="6"/>
  <c r="B377" i="6"/>
  <c r="C377" i="6"/>
  <c r="A378" i="6"/>
  <c r="B378" i="6"/>
  <c r="C378" i="6"/>
  <c r="A379" i="6"/>
  <c r="B379" i="6"/>
  <c r="C379" i="6"/>
  <c r="A380" i="6"/>
  <c r="B380" i="6"/>
  <c r="C380" i="6"/>
  <c r="A381" i="6"/>
  <c r="B381" i="6"/>
  <c r="C381" i="6"/>
  <c r="A382" i="6"/>
  <c r="B382" i="6"/>
  <c r="C382" i="6"/>
  <c r="A383" i="6"/>
  <c r="B383" i="6"/>
  <c r="C383" i="6"/>
  <c r="A384" i="6"/>
  <c r="B384" i="6"/>
  <c r="C384" i="6"/>
  <c r="A385" i="6"/>
  <c r="B385" i="6"/>
  <c r="C385" i="6"/>
  <c r="A386" i="6"/>
  <c r="B386" i="6"/>
  <c r="C386" i="6"/>
  <c r="A387" i="6"/>
  <c r="B387" i="6"/>
  <c r="C387" i="6"/>
  <c r="A388" i="6"/>
  <c r="B388" i="6"/>
  <c r="C388" i="6"/>
  <c r="A389" i="6"/>
  <c r="B389" i="6"/>
  <c r="C389" i="6"/>
  <c r="A390" i="6"/>
  <c r="B390" i="6"/>
  <c r="C390" i="6"/>
  <c r="A391" i="6"/>
  <c r="B391" i="6"/>
  <c r="C391" i="6"/>
  <c r="A392" i="6"/>
  <c r="B392" i="6"/>
  <c r="C392" i="6"/>
  <c r="A393" i="6"/>
  <c r="B393" i="6"/>
  <c r="C393" i="6"/>
  <c r="A394" i="6"/>
  <c r="B394" i="6"/>
  <c r="C394" i="6"/>
  <c r="A395" i="6"/>
  <c r="B395" i="6"/>
  <c r="C395" i="6"/>
  <c r="A396" i="6"/>
  <c r="B396" i="6"/>
  <c r="C396" i="6"/>
  <c r="A397" i="6"/>
  <c r="B397" i="6"/>
  <c r="C397" i="6"/>
  <c r="A398" i="6"/>
  <c r="B398" i="6"/>
  <c r="C398" i="6"/>
  <c r="A399" i="6"/>
  <c r="B399" i="6"/>
  <c r="C399" i="6"/>
  <c r="A400" i="6"/>
  <c r="B400" i="6"/>
  <c r="C400" i="6"/>
  <c r="A401" i="6"/>
  <c r="B401" i="6"/>
  <c r="C401" i="6"/>
  <c r="A402" i="6"/>
  <c r="B402" i="6"/>
  <c r="C402" i="6"/>
  <c r="A403" i="6"/>
  <c r="B403" i="6"/>
  <c r="C403" i="6"/>
  <c r="A404" i="6"/>
  <c r="B404" i="6"/>
  <c r="C404" i="6"/>
  <c r="A405" i="6"/>
  <c r="B405" i="6"/>
  <c r="C405" i="6"/>
  <c r="A406" i="6"/>
  <c r="B406" i="6"/>
  <c r="C406" i="6"/>
  <c r="A407" i="6"/>
  <c r="B407" i="6"/>
  <c r="C407" i="6"/>
  <c r="A408" i="6"/>
  <c r="B408" i="6"/>
  <c r="C408" i="6"/>
  <c r="A409" i="6"/>
  <c r="B409" i="6"/>
  <c r="C409" i="6"/>
  <c r="A410" i="6"/>
  <c r="B410" i="6"/>
  <c r="C410" i="6"/>
  <c r="A411" i="6"/>
  <c r="B411" i="6"/>
  <c r="C411" i="6"/>
  <c r="A412" i="6"/>
  <c r="B412" i="6"/>
  <c r="C412" i="6"/>
  <c r="A413" i="6"/>
  <c r="B413" i="6"/>
  <c r="C413" i="6"/>
  <c r="A414" i="6"/>
  <c r="B414" i="6"/>
  <c r="C414" i="6"/>
  <c r="A415" i="6"/>
  <c r="B415" i="6"/>
  <c r="C415" i="6"/>
  <c r="A416" i="6"/>
  <c r="B416" i="6"/>
  <c r="C416" i="6"/>
  <c r="A417" i="6"/>
  <c r="B417" i="6"/>
  <c r="C417" i="6"/>
  <c r="A418" i="6"/>
  <c r="B418" i="6"/>
  <c r="C418" i="6"/>
  <c r="A419" i="6"/>
  <c r="B419" i="6"/>
  <c r="C419" i="6"/>
  <c r="A420" i="6"/>
  <c r="B420" i="6"/>
  <c r="C420" i="6"/>
  <c r="A421" i="6"/>
  <c r="B421" i="6"/>
  <c r="C421" i="6"/>
  <c r="A422" i="6"/>
  <c r="B422" i="6"/>
  <c r="C422" i="6"/>
  <c r="A423" i="6"/>
  <c r="B423" i="6"/>
  <c r="C423" i="6"/>
  <c r="A424" i="6"/>
  <c r="B424" i="6"/>
  <c r="C424" i="6"/>
  <c r="A425" i="6"/>
  <c r="B425" i="6"/>
  <c r="C425" i="6"/>
  <c r="A426" i="6"/>
  <c r="B426" i="6"/>
  <c r="C426" i="6"/>
  <c r="A427" i="6"/>
  <c r="B427" i="6"/>
  <c r="C427" i="6"/>
  <c r="A428" i="6"/>
  <c r="B428" i="6"/>
  <c r="C428" i="6"/>
  <c r="A429" i="6"/>
  <c r="B429" i="6"/>
  <c r="C429" i="6"/>
  <c r="A430" i="6"/>
  <c r="B430" i="6"/>
  <c r="C430" i="6"/>
  <c r="A431" i="6"/>
  <c r="B431" i="6"/>
  <c r="C431" i="6"/>
  <c r="A432" i="6"/>
  <c r="B432" i="6"/>
  <c r="C432" i="6"/>
  <c r="A433" i="6"/>
  <c r="B433" i="6"/>
  <c r="C433" i="6"/>
  <c r="A434" i="6"/>
  <c r="B434" i="6"/>
  <c r="C434" i="6"/>
  <c r="A435" i="6"/>
  <c r="B435" i="6"/>
  <c r="C435" i="6"/>
  <c r="A436" i="6"/>
  <c r="B436" i="6"/>
  <c r="C436" i="6"/>
  <c r="A437" i="6"/>
  <c r="B437" i="6"/>
  <c r="C437" i="6"/>
  <c r="A438" i="6"/>
  <c r="B438" i="6"/>
  <c r="C438" i="6"/>
  <c r="A439" i="6"/>
  <c r="B439" i="6"/>
  <c r="C439" i="6"/>
  <c r="A440" i="6"/>
  <c r="B440" i="6"/>
  <c r="C440" i="6"/>
  <c r="A441" i="6"/>
  <c r="B441" i="6"/>
  <c r="C441" i="6"/>
  <c r="A442" i="6"/>
  <c r="B442" i="6"/>
  <c r="C442" i="6"/>
  <c r="A443" i="6"/>
  <c r="B443" i="6"/>
  <c r="C443" i="6"/>
  <c r="A444" i="6"/>
  <c r="B444" i="6"/>
  <c r="C444" i="6"/>
  <c r="A445" i="6"/>
  <c r="B445" i="6"/>
  <c r="C445" i="6"/>
  <c r="A446" i="6"/>
  <c r="B446" i="6"/>
  <c r="C446" i="6"/>
  <c r="A447" i="6"/>
  <c r="B447" i="6"/>
  <c r="C447" i="6"/>
  <c r="A448" i="6"/>
  <c r="B448" i="6"/>
  <c r="C448" i="6"/>
  <c r="A449" i="6"/>
  <c r="B449" i="6"/>
  <c r="C449" i="6"/>
  <c r="A450" i="6"/>
  <c r="B450" i="6"/>
  <c r="C450" i="6"/>
  <c r="A451" i="6"/>
  <c r="B451" i="6"/>
  <c r="C451" i="6"/>
  <c r="A452" i="6"/>
  <c r="B452" i="6"/>
  <c r="C452" i="6"/>
  <c r="A453" i="6"/>
  <c r="B453" i="6"/>
  <c r="C453" i="6"/>
  <c r="A454" i="6"/>
  <c r="B454" i="6"/>
  <c r="C454" i="6"/>
  <c r="A455" i="6"/>
  <c r="B455" i="6"/>
  <c r="C455" i="6"/>
  <c r="A456" i="6"/>
  <c r="B456" i="6"/>
  <c r="C456" i="6"/>
  <c r="A457" i="6"/>
  <c r="B457" i="6"/>
  <c r="C457" i="6"/>
  <c r="A458" i="6"/>
  <c r="B458" i="6"/>
  <c r="C458" i="6"/>
  <c r="A459" i="6"/>
  <c r="B459" i="6"/>
  <c r="C459" i="6"/>
  <c r="A460" i="6"/>
  <c r="B460" i="6"/>
  <c r="C460" i="6"/>
  <c r="A461" i="6"/>
  <c r="B461" i="6"/>
  <c r="C461" i="6"/>
  <c r="A462" i="6"/>
  <c r="B462" i="6"/>
  <c r="C462" i="6"/>
  <c r="A463" i="6"/>
  <c r="B463" i="6"/>
  <c r="C463" i="6"/>
  <c r="A464" i="6"/>
  <c r="B464" i="6"/>
  <c r="C464" i="6"/>
  <c r="A465" i="6"/>
  <c r="B465" i="6"/>
  <c r="C465" i="6"/>
  <c r="A466" i="6"/>
  <c r="B466" i="6"/>
  <c r="C466" i="6"/>
  <c r="A467" i="6"/>
  <c r="B467" i="6"/>
  <c r="C467" i="6"/>
  <c r="A468" i="6"/>
  <c r="B468" i="6"/>
  <c r="C468" i="6"/>
  <c r="A469" i="6"/>
  <c r="B469" i="6"/>
  <c r="C469" i="6"/>
  <c r="A470" i="6"/>
  <c r="B470" i="6"/>
  <c r="C470" i="6"/>
  <c r="A471" i="6"/>
  <c r="B471" i="6"/>
  <c r="C471" i="6"/>
  <c r="A472" i="6"/>
  <c r="B472" i="6"/>
  <c r="C472" i="6"/>
  <c r="A473" i="6"/>
  <c r="B473" i="6"/>
  <c r="C473" i="6"/>
  <c r="A474" i="6"/>
  <c r="B474" i="6"/>
  <c r="C474" i="6"/>
  <c r="A475" i="6"/>
  <c r="B475" i="6"/>
  <c r="C475" i="6"/>
  <c r="A476" i="6"/>
  <c r="B476" i="6"/>
  <c r="C476" i="6"/>
  <c r="A477" i="6"/>
  <c r="B477" i="6"/>
  <c r="C477" i="6"/>
  <c r="A478" i="6"/>
  <c r="B478" i="6"/>
  <c r="C478" i="6"/>
  <c r="A479" i="6"/>
  <c r="B479" i="6"/>
  <c r="C479" i="6"/>
  <c r="A480" i="6"/>
  <c r="B480" i="6"/>
  <c r="C480" i="6"/>
  <c r="A481" i="6"/>
  <c r="B481" i="6"/>
  <c r="C481" i="6"/>
  <c r="A482" i="6"/>
  <c r="B482" i="6"/>
  <c r="C482" i="6"/>
  <c r="A483" i="6"/>
  <c r="B483" i="6"/>
  <c r="C483" i="6"/>
  <c r="A484" i="6"/>
  <c r="B484" i="6"/>
  <c r="C484" i="6"/>
  <c r="A485" i="6"/>
  <c r="B485" i="6"/>
  <c r="C485" i="6"/>
  <c r="A486" i="6"/>
  <c r="B486" i="6"/>
  <c r="C486" i="6"/>
  <c r="A487" i="6"/>
  <c r="B487" i="6"/>
  <c r="C487" i="6"/>
  <c r="A488" i="6"/>
  <c r="B488" i="6"/>
  <c r="C488" i="6"/>
  <c r="A489" i="6"/>
  <c r="B489" i="6"/>
  <c r="C489" i="6"/>
  <c r="A490" i="6"/>
  <c r="B490" i="6"/>
  <c r="C490" i="6"/>
  <c r="A491" i="6"/>
  <c r="B491" i="6"/>
  <c r="C491" i="6"/>
  <c r="A492" i="6"/>
  <c r="B492" i="6"/>
  <c r="C492" i="6"/>
  <c r="A493" i="6"/>
  <c r="B493" i="6"/>
  <c r="C493" i="6"/>
  <c r="A494" i="6"/>
  <c r="B494" i="6"/>
  <c r="C494" i="6"/>
  <c r="A495" i="6"/>
  <c r="B495" i="6"/>
  <c r="C495" i="6"/>
  <c r="A496" i="6"/>
  <c r="B496" i="6"/>
  <c r="C496" i="6"/>
  <c r="A497" i="6"/>
  <c r="B497" i="6"/>
  <c r="C497" i="6"/>
  <c r="A498" i="6"/>
  <c r="B498" i="6"/>
  <c r="C498" i="6"/>
  <c r="A499" i="6"/>
  <c r="B499" i="6"/>
  <c r="C499" i="6"/>
  <c r="A500" i="6"/>
  <c r="B500" i="6"/>
  <c r="C500" i="6"/>
  <c r="A501" i="6"/>
  <c r="B501" i="6"/>
  <c r="B3" i="11" s="1"/>
  <c r="C501" i="6"/>
  <c r="BI6" i="18" l="1"/>
  <c r="BI8" i="18" s="1"/>
  <c r="BI9" i="18" s="1"/>
  <c r="BH47" i="17"/>
  <c r="BJ6" i="18"/>
  <c r="BJ8" i="18" s="1"/>
  <c r="BJ9" i="18" s="1"/>
  <c r="BI47" i="17"/>
  <c r="AH6" i="18"/>
  <c r="AH8" i="18" s="1"/>
  <c r="AH9" i="18" s="1"/>
  <c r="AG47" i="17"/>
  <c r="BT6" i="18"/>
  <c r="BT8" i="18" s="1"/>
  <c r="BT9" i="18" s="1"/>
  <c r="BS47" i="17"/>
  <c r="R6" i="18"/>
  <c r="R8" i="18" s="1"/>
  <c r="R9" i="18" s="1"/>
  <c r="Q47" i="17"/>
  <c r="T6" i="18"/>
  <c r="T8" i="18" s="1"/>
  <c r="T9" i="18" s="1"/>
  <c r="S47" i="17"/>
  <c r="BX6" i="18"/>
  <c r="BX8" i="18" s="1"/>
  <c r="BX9" i="18" s="1"/>
  <c r="BW47" i="17"/>
  <c r="CR47" i="17"/>
  <c r="CS6" i="18"/>
  <c r="CS8" i="18" s="1"/>
  <c r="CS9" i="18" s="1"/>
  <c r="AO6" i="18"/>
  <c r="AO8" i="18" s="1"/>
  <c r="AO9" i="18" s="1"/>
  <c r="AN47" i="17"/>
  <c r="CV6" i="18"/>
  <c r="CV8" i="18" s="1"/>
  <c r="CV9" i="18" s="1"/>
  <c r="CU47" i="17"/>
  <c r="CI6" i="18"/>
  <c r="CI8" i="18" s="1"/>
  <c r="CI9" i="18" s="1"/>
  <c r="CH47" i="17"/>
  <c r="CT6" i="18"/>
  <c r="CT8" i="18" s="1"/>
  <c r="CT9" i="18" s="1"/>
  <c r="CS47" i="17"/>
  <c r="CX6" i="18"/>
  <c r="CX8" i="18" s="1"/>
  <c r="CX9" i="18" s="1"/>
  <c r="CW47" i="17"/>
  <c r="BN6" i="18"/>
  <c r="BN8" i="18" s="1"/>
  <c r="BN9" i="18" s="1"/>
  <c r="BM47" i="17"/>
  <c r="AD6" i="18"/>
  <c r="AD8" i="18" s="1"/>
  <c r="AD9" i="18" s="1"/>
  <c r="AC47" i="17"/>
  <c r="CH6" i="18"/>
  <c r="CH8" i="18" s="1"/>
  <c r="CH9" i="18" s="1"/>
  <c r="CG47" i="17"/>
  <c r="BO47" i="17"/>
  <c r="BP6" i="18"/>
  <c r="BP8" i="18" s="1"/>
  <c r="BP9" i="18" s="1"/>
  <c r="CJ6" i="18"/>
  <c r="CJ8" i="18" s="1"/>
  <c r="CJ9" i="18" s="1"/>
  <c r="CI47" i="17"/>
  <c r="P6" i="18"/>
  <c r="P8" i="18" s="1"/>
  <c r="P9" i="18" s="1"/>
  <c r="O47" i="17"/>
  <c r="E52" i="17"/>
  <c r="D6" i="18"/>
  <c r="D8" i="18" s="1"/>
  <c r="D9" i="18" s="1"/>
  <c r="F13" i="18" s="1"/>
  <c r="F15" i="18" s="1"/>
  <c r="F20" i="18" s="1"/>
  <c r="C47" i="17"/>
  <c r="BP47" i="17"/>
  <c r="BQ6" i="18"/>
  <c r="BQ8" i="18" s="1"/>
  <c r="BQ9" i="18" s="1"/>
  <c r="U6" i="18"/>
  <c r="U8" i="18" s="1"/>
  <c r="U9" i="18" s="1"/>
  <c r="T47" i="17"/>
  <c r="BB6" i="18"/>
  <c r="BB8" i="18" s="1"/>
  <c r="BB9" i="18" s="1"/>
  <c r="BA47" i="17"/>
  <c r="CR6" i="18"/>
  <c r="CR8" i="18" s="1"/>
  <c r="CR9" i="18" s="1"/>
  <c r="CQ47" i="17"/>
  <c r="BH6" i="18"/>
  <c r="BH8" i="18" s="1"/>
  <c r="BH9" i="18" s="1"/>
  <c r="BG47" i="17"/>
  <c r="X6" i="18"/>
  <c r="X8" i="18" s="1"/>
  <c r="X9" i="18" s="1"/>
  <c r="W47" i="17"/>
  <c r="CW6" i="18"/>
  <c r="CW8" i="18" s="1"/>
  <c r="CW9" i="18" s="1"/>
  <c r="CV47" i="17"/>
  <c r="BM6" i="18"/>
  <c r="BM8" i="18" s="1"/>
  <c r="BM9" i="18" s="1"/>
  <c r="BL47" i="17"/>
  <c r="F47" i="17"/>
  <c r="G6" i="18"/>
  <c r="G8" i="18" s="1"/>
  <c r="G9" i="18" s="1"/>
  <c r="H6" i="18"/>
  <c r="H8" i="18" s="1"/>
  <c r="H9" i="18" s="1"/>
  <c r="G47" i="17"/>
  <c r="CU6" i="18"/>
  <c r="CU8" i="18" s="1"/>
  <c r="CU9" i="18" s="1"/>
  <c r="CT47" i="17"/>
  <c r="AS6" i="18"/>
  <c r="AS8" i="18" s="1"/>
  <c r="AS9" i="18" s="1"/>
  <c r="AR47" i="17"/>
  <c r="AE6" i="18"/>
  <c r="AE8" i="18" s="1"/>
  <c r="AE9" i="18" s="1"/>
  <c r="AD47" i="17"/>
  <c r="AF6" i="18"/>
  <c r="AF8" i="18" s="1"/>
  <c r="AF9" i="18" s="1"/>
  <c r="AE47" i="17"/>
  <c r="AM6" i="18"/>
  <c r="AM8" i="18" s="1"/>
  <c r="AM9" i="18" s="1"/>
  <c r="AL47" i="17"/>
  <c r="BC6" i="18"/>
  <c r="BC8" i="18" s="1"/>
  <c r="BC9" i="18" s="1"/>
  <c r="BB47" i="17"/>
  <c r="CP6" i="18"/>
  <c r="CP8" i="18" s="1"/>
  <c r="CP9" i="18" s="1"/>
  <c r="CO47" i="17"/>
  <c r="BF6" i="18"/>
  <c r="BF8" i="18" s="1"/>
  <c r="BF9" i="18" s="1"/>
  <c r="BE47" i="17"/>
  <c r="U47" i="17"/>
  <c r="V6" i="18"/>
  <c r="V8" i="18" s="1"/>
  <c r="V9" i="18" s="1"/>
  <c r="CO6" i="18"/>
  <c r="CO8" i="18" s="1"/>
  <c r="CO9" i="18" s="1"/>
  <c r="CN47" i="17"/>
  <c r="BE6" i="18"/>
  <c r="BE8" i="18" s="1"/>
  <c r="BE9" i="18" s="1"/>
  <c r="BD47" i="17"/>
  <c r="CB6" i="18"/>
  <c r="CB8" i="18" s="1"/>
  <c r="CB9" i="18" s="1"/>
  <c r="CA47" i="17"/>
  <c r="Y6" i="18"/>
  <c r="Y8" i="18" s="1"/>
  <c r="Y9" i="18" s="1"/>
  <c r="X47" i="17"/>
  <c r="CM6" i="18"/>
  <c r="CM8" i="18" s="1"/>
  <c r="CM9" i="18" s="1"/>
  <c r="CL47" i="17"/>
  <c r="AJ6" i="18"/>
  <c r="AJ8" i="18" s="1"/>
  <c r="AJ9" i="18" s="1"/>
  <c r="AI47" i="17"/>
  <c r="AV6" i="18"/>
  <c r="AV8" i="18" s="1"/>
  <c r="AV9" i="18" s="1"/>
  <c r="AU47" i="17"/>
  <c r="BV6" i="18"/>
  <c r="BV8" i="18" s="1"/>
  <c r="BV9" i="18" s="1"/>
  <c r="BU47" i="17"/>
  <c r="AY47" i="17"/>
  <c r="AZ6" i="18"/>
  <c r="AZ8" i="18" s="1"/>
  <c r="AZ9" i="18" s="1"/>
  <c r="CK6" i="18"/>
  <c r="CK8" i="18" s="1"/>
  <c r="CK9" i="18" s="1"/>
  <c r="CJ47" i="17"/>
  <c r="AQ47" i="17"/>
  <c r="AR6" i="18"/>
  <c r="AR8" i="18" s="1"/>
  <c r="AR9" i="18" s="1"/>
  <c r="AK6" i="18"/>
  <c r="AK8" i="18" s="1"/>
  <c r="AK9" i="18" s="1"/>
  <c r="AJ47" i="17"/>
  <c r="N6" i="18"/>
  <c r="N8" i="18" s="1"/>
  <c r="N9" i="18" s="1"/>
  <c r="M47" i="17"/>
  <c r="AN6" i="18"/>
  <c r="AN8" i="18" s="1"/>
  <c r="AN9" i="18" s="1"/>
  <c r="AM47" i="17"/>
  <c r="AY6" i="18"/>
  <c r="AY8" i="18" s="1"/>
  <c r="AY9" i="18" s="1"/>
  <c r="AX47" i="17"/>
  <c r="O6" i="18"/>
  <c r="O8" i="18" s="1"/>
  <c r="O9" i="18" s="1"/>
  <c r="N47" i="17"/>
  <c r="AA6" i="18"/>
  <c r="AA8" i="18" s="1"/>
  <c r="AA9" i="18" s="1"/>
  <c r="Z47" i="17"/>
  <c r="BZ6" i="18"/>
  <c r="BZ8" i="18" s="1"/>
  <c r="BZ9" i="18" s="1"/>
  <c r="BY47" i="17"/>
  <c r="AP6" i="18"/>
  <c r="AP8" i="18" s="1"/>
  <c r="AP9" i="18" s="1"/>
  <c r="AO47" i="17"/>
  <c r="E47" i="17"/>
  <c r="E54" i="17" s="1"/>
  <c r="E56" i="17" s="1"/>
  <c r="E59" i="17" s="1"/>
  <c r="F6" i="18"/>
  <c r="F8" i="18" s="1"/>
  <c r="F9" i="18" s="1"/>
  <c r="BK6" i="18"/>
  <c r="BK8" i="18" s="1"/>
  <c r="BK9" i="18" s="1"/>
  <c r="BJ47" i="17"/>
  <c r="J6" i="18"/>
  <c r="J8" i="18" s="1"/>
  <c r="J9" i="18" s="1"/>
  <c r="I47" i="17"/>
  <c r="AB6" i="18"/>
  <c r="AB8" i="18" s="1"/>
  <c r="AB9" i="18" s="1"/>
  <c r="AA47" i="17"/>
  <c r="AT6" i="18"/>
  <c r="AT8" i="18" s="1"/>
  <c r="AT9" i="18" s="1"/>
  <c r="AS47" i="17"/>
  <c r="CN6" i="18"/>
  <c r="CN8" i="18" s="1"/>
  <c r="CN9" i="18" s="1"/>
  <c r="CM47" i="17"/>
  <c r="I6" i="18"/>
  <c r="I8" i="18" s="1"/>
  <c r="I9" i="18" s="1"/>
  <c r="H47" i="17"/>
  <c r="CX47" i="17"/>
  <c r="D2" i="8"/>
  <c r="C10" i="6"/>
  <c r="C8" i="6"/>
  <c r="C6" i="6"/>
  <c r="F3" i="6" s="1"/>
  <c r="B7" i="12"/>
  <c r="C4" i="6"/>
  <c r="F2" i="6" s="1"/>
  <c r="B3" i="10"/>
  <c r="C2" i="8" l="1"/>
  <c r="B2" i="8"/>
  <c r="B5" i="9"/>
  <c r="B6" i="9" s="1"/>
  <c r="B7" i="9" s="1"/>
  <c r="F4" i="6"/>
  <c r="B1" i="7" s="1"/>
  <c r="B5" i="7" s="1"/>
  <c r="F1" i="6"/>
  <c r="B3" i="13"/>
  <c r="E16" i="13" s="1"/>
  <c r="E16" i="10"/>
  <c r="C5" i="9"/>
  <c r="C6" i="9" s="1"/>
  <c r="C7" i="9" s="1"/>
  <c r="B8" i="13" l="1"/>
  <c r="B9" i="13" s="1"/>
  <c r="B13" i="13" s="1"/>
  <c r="B14" i="13" s="1"/>
  <c r="B17" i="13" s="1"/>
  <c r="B18" i="13" s="1"/>
  <c r="B7" i="11"/>
  <c r="B11" i="11" s="1"/>
  <c r="B9" i="7"/>
  <c r="B8" i="10" s="1"/>
  <c r="F14" i="13"/>
  <c r="G12" i="13" s="1"/>
  <c r="H10" i="13" s="1"/>
  <c r="I8" i="13" s="1"/>
  <c r="J6" i="13" s="1"/>
  <c r="K4" i="13" s="1"/>
  <c r="K5" i="13" s="1"/>
  <c r="B8" i="12" l="1"/>
  <c r="B13" i="12" s="1"/>
  <c r="B13" i="10"/>
  <c r="B12" i="11"/>
  <c r="B16" i="11" s="1"/>
  <c r="B15" i="11"/>
  <c r="B19" i="11" s="1"/>
  <c r="F18" i="13"/>
  <c r="B14" i="10" l="1"/>
  <c r="F14" i="10"/>
  <c r="G12" i="10" s="1"/>
  <c r="H10" i="10" s="1"/>
  <c r="I8" i="10" s="1"/>
  <c r="J6" i="10" s="1"/>
  <c r="K4" i="10" s="1"/>
  <c r="K5" i="10" s="1"/>
  <c r="B14" i="12"/>
  <c r="F14" i="12"/>
  <c r="G12" i="12" s="1"/>
  <c r="H10" i="12" s="1"/>
  <c r="I8" i="12" s="1"/>
  <c r="J6" i="12" s="1"/>
  <c r="K4" i="12" s="1"/>
  <c r="K5" i="12" s="1"/>
  <c r="G16" i="13"/>
  <c r="H14" i="13" s="1"/>
  <c r="I12" i="13" s="1"/>
  <c r="J10" i="13" s="1"/>
  <c r="K8" i="13" s="1"/>
  <c r="K9" i="13" s="1"/>
  <c r="G20" i="13"/>
  <c r="J7" i="13" l="1"/>
  <c r="F18" i="12"/>
  <c r="B17" i="12"/>
  <c r="B18" i="12" s="1"/>
  <c r="H18" i="13"/>
  <c r="I16" i="13" s="1"/>
  <c r="J14" i="13" s="1"/>
  <c r="K12" i="13" s="1"/>
  <c r="K13" i="13" s="1"/>
  <c r="H22" i="13"/>
  <c r="B17" i="10"/>
  <c r="B18" i="10" s="1"/>
  <c r="F18" i="10"/>
  <c r="I24" i="13" l="1"/>
  <c r="I20" i="13"/>
  <c r="J18" i="13" s="1"/>
  <c r="K16" i="13" s="1"/>
  <c r="K17" i="13" s="1"/>
  <c r="J15" i="13"/>
  <c r="G16" i="10"/>
  <c r="H14" i="10" s="1"/>
  <c r="I12" i="10" s="1"/>
  <c r="J10" i="10" s="1"/>
  <c r="K8" i="10" s="1"/>
  <c r="K9" i="10" s="1"/>
  <c r="G20" i="10"/>
  <c r="G16" i="12"/>
  <c r="H14" i="12" s="1"/>
  <c r="I12" i="12" s="1"/>
  <c r="J10" i="12" s="1"/>
  <c r="K8" i="12" s="1"/>
  <c r="K9" i="12" s="1"/>
  <c r="G20" i="12"/>
  <c r="J7" i="12"/>
  <c r="J11" i="13"/>
  <c r="I13" i="13" s="1"/>
  <c r="H22" i="10" l="1"/>
  <c r="H18" i="10"/>
  <c r="I16" i="10" s="1"/>
  <c r="J14" i="10" s="1"/>
  <c r="K12" i="10" s="1"/>
  <c r="K13" i="10" s="1"/>
  <c r="J11" i="10"/>
  <c r="J7" i="10"/>
  <c r="H18" i="12"/>
  <c r="I16" i="12" s="1"/>
  <c r="J14" i="12" s="1"/>
  <c r="K12" i="12" s="1"/>
  <c r="K13" i="12" s="1"/>
  <c r="H22" i="12"/>
  <c r="J26" i="13"/>
  <c r="J22" i="13"/>
  <c r="K20" i="13" s="1"/>
  <c r="K21" i="13" s="1"/>
  <c r="I9" i="13"/>
  <c r="H11" i="13" s="1"/>
  <c r="K28" i="13" l="1"/>
  <c r="K29" i="13" s="1"/>
  <c r="K24" i="13"/>
  <c r="K25" i="13" s="1"/>
  <c r="J27" i="13" s="1"/>
  <c r="J23" i="13"/>
  <c r="I25" i="13" s="1"/>
  <c r="I20" i="12"/>
  <c r="J18" i="12" s="1"/>
  <c r="K16" i="12" s="1"/>
  <c r="K17" i="12" s="1"/>
  <c r="I24" i="12"/>
  <c r="J19" i="13"/>
  <c r="I24" i="10"/>
  <c r="I20" i="10"/>
  <c r="J18" i="10" s="1"/>
  <c r="K16" i="10" s="1"/>
  <c r="K17" i="10" s="1"/>
  <c r="J11" i="12"/>
  <c r="I9" i="10"/>
  <c r="J22" i="12" l="1"/>
  <c r="K20" i="12" s="1"/>
  <c r="K21" i="12" s="1"/>
  <c r="J26" i="12"/>
  <c r="J22" i="10"/>
  <c r="K20" i="10" s="1"/>
  <c r="K21" i="10" s="1"/>
  <c r="J26" i="10"/>
  <c r="I21" i="13"/>
  <c r="H23" i="13" s="1"/>
  <c r="I17" i="13"/>
  <c r="J19" i="12"/>
  <c r="J15" i="10"/>
  <c r="I13" i="12"/>
  <c r="H15" i="12" s="1"/>
  <c r="I9" i="12"/>
  <c r="H11" i="12" s="1"/>
  <c r="G13" i="12" s="1"/>
  <c r="J15" i="12"/>
  <c r="I17" i="12" s="1"/>
  <c r="K28" i="10" l="1"/>
  <c r="K29" i="10" s="1"/>
  <c r="K24" i="10"/>
  <c r="K25" i="10" s="1"/>
  <c r="J27" i="10" s="1"/>
  <c r="J19" i="10"/>
  <c r="I17" i="10"/>
  <c r="I13" i="10"/>
  <c r="K28" i="12"/>
  <c r="K29" i="12" s="1"/>
  <c r="K24" i="12"/>
  <c r="K25" i="12" s="1"/>
  <c r="J27" i="12" s="1"/>
  <c r="H19" i="13"/>
  <c r="G21" i="13" s="1"/>
  <c r="H15" i="13"/>
  <c r="J23" i="12" l="1"/>
  <c r="G17" i="13"/>
  <c r="F19" i="13" s="1"/>
  <c r="G13" i="13"/>
  <c r="F15" i="13" s="1"/>
  <c r="H15" i="10"/>
  <c r="H11" i="10"/>
  <c r="J23" i="10"/>
  <c r="I25" i="10" s="1"/>
  <c r="I25" i="12" l="1"/>
  <c r="I21" i="12"/>
  <c r="E17" i="13"/>
  <c r="G13" i="10"/>
  <c r="I21" i="10"/>
  <c r="H23" i="12" l="1"/>
  <c r="H19" i="12"/>
  <c r="H23" i="10"/>
  <c r="H19" i="10"/>
  <c r="G21" i="10" l="1"/>
  <c r="G17" i="10"/>
  <c r="G21" i="12"/>
  <c r="G17" i="12"/>
  <c r="F19" i="10" l="1"/>
  <c r="F15" i="10"/>
  <c r="E17" i="10" s="1"/>
  <c r="F19" i="12"/>
  <c r="F15" i="12"/>
  <c r="E17" i="12" s="1"/>
  <c r="B21" i="12" s="1"/>
  <c r="B20" i="11" l="1"/>
  <c r="B21" i="13"/>
  <c r="M56" i="4" l="1"/>
  <c r="N56" i="4"/>
  <c r="O56" i="4"/>
  <c r="P56" i="4"/>
  <c r="Q56" i="4"/>
  <c r="R56" i="4"/>
  <c r="L56" i="4"/>
  <c r="M55" i="4"/>
  <c r="N55" i="4"/>
  <c r="O55" i="4"/>
  <c r="P55" i="4"/>
  <c r="Q55" i="4"/>
  <c r="R55" i="4"/>
  <c r="L55" i="4"/>
  <c r="M54" i="4"/>
  <c r="N54" i="4"/>
  <c r="O54" i="4"/>
  <c r="P54" i="4"/>
  <c r="Q54" i="4"/>
  <c r="R54" i="4"/>
  <c r="L54" i="4"/>
  <c r="E56" i="4"/>
  <c r="F56" i="4"/>
  <c r="G56" i="4"/>
  <c r="H56" i="4"/>
  <c r="I56" i="4"/>
  <c r="J56" i="4"/>
  <c r="D56" i="4"/>
  <c r="E55" i="4"/>
  <c r="F55" i="4"/>
  <c r="G55" i="4"/>
  <c r="H55" i="4"/>
  <c r="I55" i="4"/>
  <c r="J55" i="4"/>
  <c r="D55" i="4"/>
  <c r="E54" i="4"/>
  <c r="F54" i="4"/>
  <c r="G54" i="4"/>
  <c r="H54" i="4"/>
  <c r="I54" i="4"/>
  <c r="J54" i="4"/>
  <c r="D54" i="4"/>
  <c r="M51" i="4"/>
  <c r="N51" i="4"/>
  <c r="O51" i="4"/>
  <c r="P51" i="4"/>
  <c r="Q51" i="4"/>
  <c r="R51" i="4"/>
  <c r="L51" i="4"/>
  <c r="D29" i="4"/>
  <c r="D30" i="4"/>
  <c r="D31" i="4"/>
  <c r="D32" i="4"/>
  <c r="D33" i="4"/>
  <c r="D34" i="4"/>
  <c r="D28" i="4"/>
  <c r="M50" i="4"/>
  <c r="N50" i="4"/>
  <c r="O50" i="4"/>
  <c r="P50" i="4"/>
  <c r="Q50" i="4"/>
  <c r="R50" i="4"/>
  <c r="L50" i="4"/>
  <c r="M48" i="4"/>
  <c r="N48" i="4"/>
  <c r="O48" i="4"/>
  <c r="P48" i="4"/>
  <c r="Q48" i="4"/>
  <c r="R48" i="4"/>
  <c r="L48" i="4"/>
  <c r="E51" i="4"/>
  <c r="F51" i="4"/>
  <c r="G51" i="4"/>
  <c r="H51" i="4"/>
  <c r="I51" i="4"/>
  <c r="J51" i="4"/>
  <c r="D51" i="4"/>
  <c r="E50" i="4"/>
  <c r="F50" i="4"/>
  <c r="G50" i="4"/>
  <c r="H50" i="4"/>
  <c r="I50" i="4"/>
  <c r="J50" i="4"/>
  <c r="D50" i="4"/>
  <c r="E49" i="4"/>
  <c r="F49" i="4"/>
  <c r="G49" i="4"/>
  <c r="H49" i="4"/>
  <c r="I49" i="4"/>
  <c r="J49" i="4"/>
  <c r="D49" i="4"/>
  <c r="E48" i="4"/>
  <c r="F48" i="4"/>
  <c r="G48" i="4"/>
  <c r="H48" i="4"/>
  <c r="I48" i="4"/>
  <c r="J48" i="4"/>
  <c r="D48" i="4"/>
  <c r="F42" i="4"/>
  <c r="G40" i="4"/>
  <c r="I40" i="4"/>
  <c r="I39" i="4"/>
  <c r="Q49" i="4" s="1"/>
  <c r="E29" i="4"/>
  <c r="F29" i="4" s="1"/>
  <c r="G29" i="4" s="1"/>
  <c r="H29" i="4" s="1"/>
  <c r="I29" i="4" s="1"/>
  <c r="E30" i="4"/>
  <c r="F30" i="4" s="1"/>
  <c r="G30" i="4" s="1"/>
  <c r="H30" i="4" s="1"/>
  <c r="H41" i="4" s="1"/>
  <c r="E31" i="4"/>
  <c r="F31" i="4" s="1"/>
  <c r="G31" i="4" s="1"/>
  <c r="G42" i="4" s="1"/>
  <c r="E32" i="4"/>
  <c r="F32" i="4" s="1"/>
  <c r="F43" i="4" s="1"/>
  <c r="E33" i="4"/>
  <c r="E44" i="4" s="1"/>
  <c r="E28" i="4"/>
  <c r="F28" i="4" s="1"/>
  <c r="G28" i="4" s="1"/>
  <c r="H28" i="4" s="1"/>
  <c r="I28" i="4" s="1"/>
  <c r="J28" i="4" s="1"/>
  <c r="J39" i="4" s="1"/>
  <c r="R49" i="4" s="1"/>
  <c r="D5" i="4"/>
  <c r="E5" i="4" s="1"/>
  <c r="D6" i="4"/>
  <c r="D18" i="4" s="1"/>
  <c r="D41" i="4" s="1"/>
  <c r="D7" i="4"/>
  <c r="D19" i="4" s="1"/>
  <c r="D42" i="4" s="1"/>
  <c r="D8" i="4"/>
  <c r="E8" i="4" s="1"/>
  <c r="F8" i="4" s="1"/>
  <c r="F20" i="4" s="1"/>
  <c r="D9" i="4"/>
  <c r="E9" i="4" s="1"/>
  <c r="E21" i="4" s="1"/>
  <c r="D10" i="4"/>
  <c r="D4" i="4"/>
  <c r="D16" i="4" s="1"/>
  <c r="C40" i="4"/>
  <c r="C41" i="4" s="1"/>
  <c r="C42" i="4" s="1"/>
  <c r="C43" i="4" s="1"/>
  <c r="C44" i="4" s="1"/>
  <c r="C45" i="4" s="1"/>
  <c r="C29" i="4"/>
  <c r="C30" i="4" s="1"/>
  <c r="C31" i="4" s="1"/>
  <c r="C32" i="4" s="1"/>
  <c r="C33" i="4" s="1"/>
  <c r="C34" i="4" s="1"/>
  <c r="D22" i="4"/>
  <c r="D45" i="4" s="1"/>
  <c r="D21" i="4"/>
  <c r="D20" i="4"/>
  <c r="D17" i="4"/>
  <c r="C17" i="4"/>
  <c r="C18" i="4" s="1"/>
  <c r="C19" i="4" s="1"/>
  <c r="C20" i="4" s="1"/>
  <c r="C21" i="4" s="1"/>
  <c r="C22" i="4" s="1"/>
  <c r="C5" i="4"/>
  <c r="C6" i="4" s="1"/>
  <c r="C7" i="4" s="1"/>
  <c r="C8" i="4" s="1"/>
  <c r="C9" i="4" s="1"/>
  <c r="C10" i="4" s="1"/>
  <c r="J55" i="3"/>
  <c r="I55" i="3"/>
  <c r="H55" i="3"/>
  <c r="G55" i="3"/>
  <c r="F55" i="3"/>
  <c r="E55" i="3"/>
  <c r="F51" i="3"/>
  <c r="F50" i="3"/>
  <c r="G50" i="3" s="1"/>
  <c r="E50" i="3"/>
  <c r="E51" i="3"/>
  <c r="E52" i="3"/>
  <c r="F49" i="3"/>
  <c r="G49" i="3" s="1"/>
  <c r="H49" i="3" s="1"/>
  <c r="E49" i="3"/>
  <c r="F48" i="3"/>
  <c r="G48" i="3"/>
  <c r="H48" i="3" s="1"/>
  <c r="I48" i="3" s="1"/>
  <c r="E48" i="3"/>
  <c r="F47" i="3"/>
  <c r="G47" i="3" s="1"/>
  <c r="H47" i="3" s="1"/>
  <c r="I47" i="3" s="1"/>
  <c r="J47" i="3" s="1"/>
  <c r="E47" i="3"/>
  <c r="D48" i="3"/>
  <c r="D49" i="3"/>
  <c r="D50" i="3"/>
  <c r="D51" i="3"/>
  <c r="D52" i="3"/>
  <c r="D53" i="3"/>
  <c r="D47" i="3"/>
  <c r="C49" i="3"/>
  <c r="C50" i="3" s="1"/>
  <c r="C51" i="3" s="1"/>
  <c r="C52" i="3" s="1"/>
  <c r="C53" i="3" s="1"/>
  <c r="C48" i="3"/>
  <c r="J36" i="3"/>
  <c r="I37" i="3"/>
  <c r="I36" i="3"/>
  <c r="H38" i="3"/>
  <c r="H37" i="3"/>
  <c r="H36" i="3"/>
  <c r="G39" i="3"/>
  <c r="G38" i="3"/>
  <c r="G37" i="3"/>
  <c r="G36" i="3"/>
  <c r="F40" i="3"/>
  <c r="F39" i="3"/>
  <c r="F38" i="3"/>
  <c r="F37" i="3"/>
  <c r="F36" i="3"/>
  <c r="E41" i="3"/>
  <c r="E40" i="3"/>
  <c r="E39" i="3"/>
  <c r="E38" i="3"/>
  <c r="E37" i="3"/>
  <c r="E36" i="3"/>
  <c r="D42" i="3"/>
  <c r="D41" i="3"/>
  <c r="D40" i="3"/>
  <c r="D39" i="3"/>
  <c r="D38" i="3"/>
  <c r="D37" i="3"/>
  <c r="D36" i="3"/>
  <c r="C37" i="3"/>
  <c r="C38" i="3" s="1"/>
  <c r="C39" i="3" s="1"/>
  <c r="C40" i="3" s="1"/>
  <c r="C41" i="3" s="1"/>
  <c r="C42" i="3" s="1"/>
  <c r="I17" i="3"/>
  <c r="H17" i="3"/>
  <c r="H18" i="3"/>
  <c r="G17" i="3"/>
  <c r="G18" i="3"/>
  <c r="G19" i="3"/>
  <c r="F17" i="3"/>
  <c r="F18" i="3"/>
  <c r="F19" i="3"/>
  <c r="F20" i="3"/>
  <c r="E17" i="3"/>
  <c r="E18" i="3"/>
  <c r="E19" i="3"/>
  <c r="E20" i="3"/>
  <c r="E21" i="3"/>
  <c r="F16" i="3"/>
  <c r="G16" i="3"/>
  <c r="H16" i="3"/>
  <c r="I16" i="3"/>
  <c r="J16" i="3"/>
  <c r="E16" i="3"/>
  <c r="D17" i="3"/>
  <c r="D18" i="3"/>
  <c r="D19" i="3"/>
  <c r="D20" i="3"/>
  <c r="D21" i="3"/>
  <c r="D22" i="3"/>
  <c r="D16" i="3"/>
  <c r="C17" i="3"/>
  <c r="C18" i="3" s="1"/>
  <c r="C19" i="3" s="1"/>
  <c r="C20" i="3" s="1"/>
  <c r="C21" i="3" s="1"/>
  <c r="C22" i="3" s="1"/>
  <c r="C5" i="3"/>
  <c r="C6" i="3" s="1"/>
  <c r="C7" i="3" s="1"/>
  <c r="C8" i="3" s="1"/>
  <c r="C9" i="3" s="1"/>
  <c r="C10" i="3" s="1"/>
  <c r="J12" i="2"/>
  <c r="I12" i="2"/>
  <c r="H12" i="2"/>
  <c r="G12" i="2"/>
  <c r="F12" i="2"/>
  <c r="E12" i="2"/>
  <c r="C6" i="2"/>
  <c r="C7" i="2"/>
  <c r="C8" i="2"/>
  <c r="C9" i="2"/>
  <c r="C10" i="2" s="1"/>
  <c r="C5" i="2"/>
  <c r="E41" i="4" l="1"/>
  <c r="F41" i="4"/>
  <c r="E40" i="4"/>
  <c r="F40" i="4"/>
  <c r="E43" i="4"/>
  <c r="E42" i="4"/>
  <c r="H40" i="4"/>
  <c r="G41" i="4"/>
  <c r="H39" i="4"/>
  <c r="P49" i="4" s="1"/>
  <c r="E39" i="4"/>
  <c r="M49" i="4" s="1"/>
  <c r="G39" i="4"/>
  <c r="O49" i="4" s="1"/>
  <c r="F39" i="4"/>
  <c r="N49" i="4" s="1"/>
  <c r="D40" i="4"/>
  <c r="D44" i="4"/>
  <c r="D43" i="4"/>
  <c r="D39" i="4"/>
  <c r="L49" i="4" s="1"/>
  <c r="E6" i="4"/>
  <c r="E18" i="4" s="1"/>
  <c r="E17" i="4"/>
  <c r="F5" i="4"/>
  <c r="E7" i="4"/>
  <c r="F6" i="4"/>
  <c r="G6" i="4" s="1"/>
  <c r="H6" i="4" s="1"/>
  <c r="H18" i="4" s="1"/>
  <c r="E4" i="4"/>
  <c r="F4" i="4" s="1"/>
  <c r="E20" i="4"/>
  <c r="G18" i="4"/>
  <c r="E16" i="4"/>
  <c r="F18" i="4" l="1"/>
  <c r="E19" i="4"/>
  <c r="F7" i="4"/>
  <c r="F16" i="4"/>
  <c r="G4" i="4"/>
  <c r="H4" i="4" s="1"/>
  <c r="G5" i="4"/>
  <c r="F17" i="4"/>
  <c r="G16" i="4" l="1"/>
  <c r="G17" i="4"/>
  <c r="H5" i="4"/>
  <c r="G7" i="4"/>
  <c r="G19" i="4" s="1"/>
  <c r="F19" i="4"/>
  <c r="I4" i="4"/>
  <c r="H16" i="4"/>
  <c r="H17" i="4" l="1"/>
  <c r="I5" i="4"/>
  <c r="I17" i="4" s="1"/>
  <c r="J4" i="4"/>
  <c r="J16" i="4" s="1"/>
  <c r="I16" i="4"/>
</calcChain>
</file>

<file path=xl/sharedStrings.xml><?xml version="1.0" encoding="utf-8"?>
<sst xmlns="http://schemas.openxmlformats.org/spreadsheetml/2006/main" count="237" uniqueCount="120">
  <si>
    <t>Accident Year</t>
  </si>
  <si>
    <t>Development Year</t>
  </si>
  <si>
    <t>Development factors</t>
  </si>
  <si>
    <t>Assumptions:</t>
  </si>
  <si>
    <t>Inflation rate</t>
  </si>
  <si>
    <t>Development Factors</t>
  </si>
  <si>
    <t>Claim amounts are fully run off at the end of the Development Year 6</t>
  </si>
  <si>
    <t>Payments from each origin year will develop in the same way in monetary terms</t>
  </si>
  <si>
    <t>Weighted average past inflation will be repeated in future</t>
  </si>
  <si>
    <t>Payments from each origin year will develop in the same way in real terms</t>
  </si>
  <si>
    <t>Rates of past and future claims inflation are appropriate</t>
  </si>
  <si>
    <t>Incremental Values</t>
  </si>
  <si>
    <t>Chain Ladder Method</t>
  </si>
  <si>
    <t xml:space="preserve">Incremental Values </t>
  </si>
  <si>
    <t>Inflation Adjusted Chain Ladder Method</t>
  </si>
  <si>
    <t>Actual 2008 (A)</t>
  </si>
  <si>
    <t>Fitted 2008 (F)</t>
  </si>
  <si>
    <t>A -F</t>
  </si>
  <si>
    <t>Fitted 2009 (F)</t>
  </si>
  <si>
    <t>Actual 2009 (A)</t>
  </si>
  <si>
    <t>Comment: 0.5 marks for each factor</t>
  </si>
  <si>
    <t>Comment: 2 Marks for assumptions</t>
  </si>
  <si>
    <t>Comment: 2 Marks for this Table</t>
  </si>
  <si>
    <t>Comment: 1 Marks</t>
  </si>
  <si>
    <t>Comment:2 Marks shall be awarded for this Table</t>
  </si>
  <si>
    <t>Comment:5 Marks shall be awarded for this Table</t>
  </si>
  <si>
    <t>Comment: 2 Marks shall be awarded for this Table</t>
  </si>
  <si>
    <t>Stock price</t>
  </si>
  <si>
    <t>Day</t>
  </si>
  <si>
    <t>Volatility</t>
  </si>
  <si>
    <t>Variance</t>
  </si>
  <si>
    <t>Median</t>
  </si>
  <si>
    <t>Mean</t>
  </si>
  <si>
    <t>Log-returns</t>
  </si>
  <si>
    <t>Monthly Vol</t>
  </si>
  <si>
    <t>Number of months in a year</t>
  </si>
  <si>
    <t>Annual Vol</t>
  </si>
  <si>
    <t>Number of business days</t>
  </si>
  <si>
    <t>1d Vol</t>
  </si>
  <si>
    <t>Shortfall probability</t>
  </si>
  <si>
    <t>Return level</t>
  </si>
  <si>
    <t>Value at Risk (VaR)</t>
  </si>
  <si>
    <t>VaR Percentile</t>
  </si>
  <si>
    <t>Number of shares</t>
  </si>
  <si>
    <t>qd</t>
  </si>
  <si>
    <t>qu</t>
  </si>
  <si>
    <t>d</t>
  </si>
  <si>
    <t>u</t>
  </si>
  <si>
    <t>month(s)</t>
  </si>
  <si>
    <t>T</t>
  </si>
  <si>
    <t>δt</t>
  </si>
  <si>
    <t>monthly</t>
  </si>
  <si>
    <t>σ</t>
  </si>
  <si>
    <t>r</t>
  </si>
  <si>
    <t>annual</t>
  </si>
  <si>
    <t>Option price</t>
  </si>
  <si>
    <t>q</t>
  </si>
  <si>
    <t>K</t>
  </si>
  <si>
    <t>S0</t>
  </si>
  <si>
    <t>months</t>
  </si>
  <si>
    <t>Time</t>
  </si>
  <si>
    <t>.</t>
  </si>
  <si>
    <t>The call price computed using the formula and that estimated from the binomial tree are quite close to each other (~4% difference).</t>
  </si>
  <si>
    <t>Comment</t>
  </si>
  <si>
    <t>Difference</t>
  </si>
  <si>
    <t>Call price</t>
  </si>
  <si>
    <t>N(d2)</t>
  </si>
  <si>
    <t>N(d1)</t>
  </si>
  <si>
    <t>d2</t>
  </si>
  <si>
    <t>d1</t>
  </si>
  <si>
    <t>years</t>
  </si>
  <si>
    <t>The call price has increased, which is consistent with the fact that a call has positive delta</t>
  </si>
  <si>
    <t>Change</t>
  </si>
  <si>
    <t>Alt S0</t>
  </si>
  <si>
    <t>This means that a 1% change in assumed level of vol will approximately lead to a 1%*vega = $0.13 change in call option price.</t>
  </si>
  <si>
    <t>Vega</t>
  </si>
  <si>
    <t>random numbers from uniform distribution</t>
  </si>
  <si>
    <t>simulation</t>
  </si>
  <si>
    <t>Please work only in cells having the background color</t>
  </si>
  <si>
    <t>Important Note:</t>
  </si>
  <si>
    <t>Single Payment</t>
  </si>
  <si>
    <t>1 mark for correct answer</t>
  </si>
  <si>
    <t>Redemption amount</t>
  </si>
  <si>
    <t>term</t>
  </si>
  <si>
    <t>interest rate</t>
  </si>
  <si>
    <t>implied interest rate of 15 year bond</t>
  </si>
  <si>
    <t>b</t>
  </si>
  <si>
    <t>in crores</t>
  </si>
  <si>
    <t>Number of Bonds invested</t>
  </si>
  <si>
    <t>a</t>
  </si>
  <si>
    <t>( total 2 marks)</t>
  </si>
  <si>
    <t>crores</t>
  </si>
  <si>
    <t>Difference ( A less L)</t>
  </si>
  <si>
    <t>c</t>
  </si>
  <si>
    <t>1 mark</t>
  </si>
  <si>
    <t>value of the liability</t>
  </si>
  <si>
    <t>value of asset</t>
  </si>
  <si>
    <t>( total 4+2= 6 marks)</t>
  </si>
  <si>
    <t>2 marks</t>
  </si>
  <si>
    <t>90th percentile</t>
  </si>
  <si>
    <t>VAR</t>
  </si>
  <si>
    <t>( total 7 +3 = 10 marks)</t>
  </si>
  <si>
    <t>3 marks</t>
  </si>
  <si>
    <t>average</t>
  </si>
  <si>
    <t>4 marks for the correct calculation</t>
  </si>
  <si>
    <t>30 year Bond price after 15 years</t>
  </si>
  <si>
    <t>flat yield curve</t>
  </si>
  <si>
    <t>7 mark for the correct calcualtion of the table</t>
  </si>
  <si>
    <t>starting</t>
  </si>
  <si>
    <t>sd</t>
  </si>
  <si>
    <t>mean</t>
  </si>
  <si>
    <t>(total 5+1+1+1 =8)</t>
  </si>
  <si>
    <t>25 year Bond price after 15 years from now</t>
  </si>
  <si>
    <t>sloping  yield curve</t>
  </si>
  <si>
    <t>formula</t>
  </si>
  <si>
    <t>n= 10 (i.e 25- 15)</t>
  </si>
  <si>
    <t>rate at the end of 15th year</t>
  </si>
  <si>
    <t>simulation number</t>
  </si>
  <si>
    <t>5 marks for the below table</t>
  </si>
  <si>
    <t>comment: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</si>
</sst>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_-[$$-409]* #,##0.00_ ;_-[$$-409]* \-#,##0.00\ ;_-[$$-409]* &quot;-&quot;??_ ;_-@_ "/>
    <numFmt numFmtId="168" formatCode="_-* #,##0.00_-;\-* #,##0.00_-;_-* &quot;-&quot;??_-;_-@_-"/>
    <numFmt numFmtId="169" formatCode="_-* #,##0.000000_-;\-* #,##0.000000_-;_-* &quot;-&quot;??_-;_-@_-"/>
    <numFmt numFmtId="170" formatCode="0.0000000"/>
    <numFmt numFmtId="171" formatCode="_-* #,##0_-;\-* #,##0_-;_-* &quot;-&quot;??_-;_-@_-"/>
    <numFmt numFmtId="172" formatCode="0.00000"/>
    <numFmt numFmtId="173" formatCode="0.00000000"/>
    <numFmt numFmtId="174" formatCode="0.000%"/>
    <numFmt numFmtId="175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5" fontId="0" fillId="0" borderId="1" xfId="1" applyNumberFormat="1" applyFont="1" applyBorder="1"/>
    <xf numFmtId="166" fontId="0" fillId="0" borderId="1" xfId="0" applyNumberFormat="1" applyBorder="1"/>
    <xf numFmtId="10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1" fontId="0" fillId="0" borderId="1" xfId="0" applyNumberFormat="1" applyBorder="1"/>
    <xf numFmtId="167" fontId="0" fillId="0" borderId="0" xfId="0" applyNumberFormat="1"/>
    <xf numFmtId="10" fontId="0" fillId="0" borderId="0" xfId="3" applyNumberFormat="1" applyFont="1"/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167" fontId="0" fillId="2" borderId="0" xfId="0" applyNumberFormat="1" applyFill="1"/>
    <xf numFmtId="167" fontId="0" fillId="3" borderId="0" xfId="0" applyNumberFormat="1" applyFill="1"/>
    <xf numFmtId="0" fontId="3" fillId="0" borderId="0" xfId="0" applyFont="1"/>
    <xf numFmtId="0" fontId="0" fillId="2" borderId="0" xfId="0" applyFill="1"/>
    <xf numFmtId="0" fontId="0" fillId="3" borderId="0" xfId="0" applyFill="1"/>
    <xf numFmtId="167" fontId="0" fillId="0" borderId="0" xfId="2" applyNumberFormat="1" applyFont="1"/>
    <xf numFmtId="9" fontId="0" fillId="0" borderId="0" xfId="3" applyNumberFormat="1" applyFont="1"/>
    <xf numFmtId="1" fontId="0" fillId="0" borderId="0" xfId="0" applyNumberFormat="1"/>
    <xf numFmtId="169" fontId="0" fillId="0" borderId="0" xfId="4" applyNumberFormat="1" applyFont="1"/>
    <xf numFmtId="0" fontId="0" fillId="0" borderId="4" xfId="0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Fill="1"/>
    <xf numFmtId="1" fontId="0" fillId="0" borderId="0" xfId="0" applyNumberFormat="1" applyFill="1"/>
    <xf numFmtId="10" fontId="0" fillId="4" borderId="0" xfId="3" applyNumberFormat="1" applyFont="1" applyFill="1"/>
    <xf numFmtId="170" fontId="0" fillId="0" borderId="0" xfId="0" applyNumberFormat="1"/>
    <xf numFmtId="171" fontId="0" fillId="0" borderId="0" xfId="4" applyNumberFormat="1" applyFont="1" applyFill="1"/>
    <xf numFmtId="172" fontId="0" fillId="0" borderId="0" xfId="0" applyNumberFormat="1"/>
    <xf numFmtId="166" fontId="0" fillId="4" borderId="0" xfId="0" applyNumberFormat="1" applyFill="1"/>
    <xf numFmtId="173" fontId="0" fillId="0" borderId="0" xfId="0" applyNumberFormat="1"/>
    <xf numFmtId="168" fontId="0" fillId="4" borderId="0" xfId="4" applyFont="1" applyFill="1"/>
    <xf numFmtId="174" fontId="0" fillId="4" borderId="0" xfId="3" applyNumberFormat="1" applyFont="1" applyFill="1"/>
    <xf numFmtId="169" fontId="0" fillId="4" borderId="0" xfId="4" applyNumberFormat="1" applyFont="1" applyFill="1"/>
    <xf numFmtId="168" fontId="0" fillId="0" borderId="0" xfId="4" applyFont="1"/>
    <xf numFmtId="0" fontId="0" fillId="4" borderId="1" xfId="0" applyFill="1" applyBorder="1"/>
    <xf numFmtId="0" fontId="0" fillId="0" borderId="1" xfId="0" applyBorder="1" applyAlignment="1">
      <alignment wrapText="1"/>
    </xf>
    <xf numFmtId="175" fontId="0" fillId="4" borderId="1" xfId="0" applyNumberFormat="1" applyFill="1" applyBorder="1"/>
    <xf numFmtId="168" fontId="0" fillId="0" borderId="1" xfId="4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5">
    <cellStyle name="Comma" xfId="1" builtinId="3"/>
    <cellStyle name="Comma 2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809064</xdr:colOff>
      <xdr:row>2</xdr:row>
      <xdr:rowOff>7844</xdr:rowOff>
    </xdr:from>
    <xdr:ext cx="65" cy="172227"/>
    <xdr:sp macro="" textlink="">
      <xdr:nvSpPr>
        <xdr:cNvPr id="2" name="TextBox 1"/>
        <xdr:cNvSpPr txBox="1"/>
      </xdr:nvSpPr>
      <xdr:spPr>
        <a:xfrm>
          <a:off x="4266639" y="3888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280148</xdr:colOff>
      <xdr:row>47</xdr:row>
      <xdr:rowOff>78442</xdr:rowOff>
    </xdr:from>
    <xdr:to>
      <xdr:col>5</xdr:col>
      <xdr:colOff>896471</xdr:colOff>
      <xdr:row>49</xdr:row>
      <xdr:rowOff>179295</xdr:rowOff>
    </xdr:to>
    <xdr:cxnSp macro="">
      <xdr:nvCxnSpPr>
        <xdr:cNvPr id="3" name="Straight Arrow Connector 2"/>
        <xdr:cNvCxnSpPr/>
      </xdr:nvCxnSpPr>
      <xdr:spPr>
        <a:xfrm rot="10800000">
          <a:off x="3328148" y="9031942"/>
          <a:ext cx="330573" cy="4818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89647</xdr:colOff>
      <xdr:row>37</xdr:row>
      <xdr:rowOff>22412</xdr:rowOff>
    </xdr:from>
    <xdr:to>
      <xdr:col>1</xdr:col>
      <xdr:colOff>1411942</xdr:colOff>
      <xdr:row>37</xdr:row>
      <xdr:rowOff>44824</xdr:rowOff>
    </xdr:to>
    <xdr:cxnSp macro="">
      <xdr:nvCxnSpPr>
        <xdr:cNvPr id="4" name="Straight Arrow Connector 3"/>
        <xdr:cNvCxnSpPr/>
      </xdr:nvCxnSpPr>
      <xdr:spPr>
        <a:xfrm>
          <a:off x="699247" y="7070912"/>
          <a:ext cx="522195" cy="224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134470</xdr:colOff>
      <xdr:row>51</xdr:row>
      <xdr:rowOff>112059</xdr:rowOff>
    </xdr:from>
    <xdr:to>
      <xdr:col>5</xdr:col>
      <xdr:colOff>941294</xdr:colOff>
      <xdr:row>51</xdr:row>
      <xdr:rowOff>134471</xdr:rowOff>
    </xdr:to>
    <xdr:cxnSp macro="">
      <xdr:nvCxnSpPr>
        <xdr:cNvPr id="5" name="Straight Arrow Connector 4"/>
        <xdr:cNvCxnSpPr/>
      </xdr:nvCxnSpPr>
      <xdr:spPr>
        <a:xfrm rot="10800000">
          <a:off x="3182470" y="9827559"/>
          <a:ext cx="473449" cy="224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212912</xdr:colOff>
      <xdr:row>53</xdr:row>
      <xdr:rowOff>89647</xdr:rowOff>
    </xdr:from>
    <xdr:to>
      <xdr:col>5</xdr:col>
      <xdr:colOff>941295</xdr:colOff>
      <xdr:row>53</xdr:row>
      <xdr:rowOff>123265</xdr:rowOff>
    </xdr:to>
    <xdr:cxnSp macro="">
      <xdr:nvCxnSpPr>
        <xdr:cNvPr id="6" name="Straight Arrow Connector 5"/>
        <xdr:cNvCxnSpPr/>
      </xdr:nvCxnSpPr>
      <xdr:spPr>
        <a:xfrm rot="10800000">
          <a:off x="3260912" y="10186147"/>
          <a:ext cx="395008" cy="336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537882</xdr:colOff>
      <xdr:row>55</xdr:row>
      <xdr:rowOff>123265</xdr:rowOff>
    </xdr:from>
    <xdr:to>
      <xdr:col>5</xdr:col>
      <xdr:colOff>941294</xdr:colOff>
      <xdr:row>55</xdr:row>
      <xdr:rowOff>124853</xdr:rowOff>
    </xdr:to>
    <xdr:cxnSp macro="">
      <xdr:nvCxnSpPr>
        <xdr:cNvPr id="7" name="Straight Arrow Connector 6"/>
        <xdr:cNvCxnSpPr/>
      </xdr:nvCxnSpPr>
      <xdr:spPr>
        <a:xfrm rot="10800000">
          <a:off x="3585882" y="10600765"/>
          <a:ext cx="7003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593912</xdr:colOff>
      <xdr:row>56</xdr:row>
      <xdr:rowOff>156882</xdr:rowOff>
    </xdr:from>
    <xdr:to>
      <xdr:col>5</xdr:col>
      <xdr:colOff>952501</xdr:colOff>
      <xdr:row>56</xdr:row>
      <xdr:rowOff>158470</xdr:rowOff>
    </xdr:to>
    <xdr:cxnSp macro="">
      <xdr:nvCxnSpPr>
        <xdr:cNvPr id="8" name="Straight Arrow Connector 7"/>
        <xdr:cNvCxnSpPr/>
      </xdr:nvCxnSpPr>
      <xdr:spPr>
        <a:xfrm rot="10800000">
          <a:off x="3641912" y="10824882"/>
          <a:ext cx="15689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515470</xdr:colOff>
      <xdr:row>1</xdr:row>
      <xdr:rowOff>89647</xdr:rowOff>
    </xdr:from>
    <xdr:to>
      <xdr:col>4</xdr:col>
      <xdr:colOff>100853</xdr:colOff>
      <xdr:row>2</xdr:row>
      <xdr:rowOff>89647</xdr:rowOff>
    </xdr:to>
    <xdr:cxnSp macro="">
      <xdr:nvCxnSpPr>
        <xdr:cNvPr id="2" name="Straight Arrow Connector 1"/>
        <xdr:cNvCxnSpPr/>
      </xdr:nvCxnSpPr>
      <xdr:spPr>
        <a:xfrm>
          <a:off x="2344270" y="280147"/>
          <a:ext cx="194983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9"/>
  <sheetViews>
    <sheetView showGridLines="0" workbookViewId="0"/>
  </sheetViews>
  <sheetFormatPr defaultRowHeight="15" x14ac:dyDescent="0.25"/>
  <cols>
    <col min="3" max="3" width="19.85546875" bestFit="1" customWidth="1"/>
    <col min="4" max="10" width="9.5703125" bestFit="1" customWidth="1"/>
    <col min="11" max="11" width="57" customWidth="1"/>
  </cols>
  <sheetData>
    <row r="2" spans="3:11" x14ac:dyDescent="0.25">
      <c r="D2" s="53" t="s">
        <v>1</v>
      </c>
      <c r="E2" s="53"/>
      <c r="F2" s="53"/>
      <c r="G2" s="53"/>
      <c r="H2" s="53"/>
      <c r="I2" s="53"/>
      <c r="J2" s="53"/>
    </row>
    <row r="3" spans="3:11" x14ac:dyDescent="0.25">
      <c r="C3" s="4" t="s">
        <v>0</v>
      </c>
      <c r="D3" s="4">
        <v>0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</row>
    <row r="4" spans="3:11" x14ac:dyDescent="0.25">
      <c r="C4" s="4">
        <v>2008</v>
      </c>
      <c r="D4" s="5">
        <v>3000</v>
      </c>
      <c r="E4" s="5">
        <v>3800</v>
      </c>
      <c r="F4" s="5">
        <v>4500</v>
      </c>
      <c r="G4" s="5">
        <v>5400</v>
      </c>
      <c r="H4" s="5">
        <v>5625</v>
      </c>
      <c r="I4" s="5">
        <v>6300</v>
      </c>
      <c r="J4" s="5">
        <v>6425</v>
      </c>
    </row>
    <row r="5" spans="3:11" x14ac:dyDescent="0.25">
      <c r="C5" s="4">
        <f>C4+1</f>
        <v>2009</v>
      </c>
      <c r="D5" s="5">
        <v>3200</v>
      </c>
      <c r="E5" s="5">
        <v>3900</v>
      </c>
      <c r="F5" s="5">
        <v>4800</v>
      </c>
      <c r="G5" s="5">
        <v>5600</v>
      </c>
      <c r="H5" s="5">
        <v>6200</v>
      </c>
      <c r="I5" s="5">
        <v>6385</v>
      </c>
      <c r="J5" s="5">
        <v>0</v>
      </c>
    </row>
    <row r="6" spans="3:11" x14ac:dyDescent="0.25">
      <c r="C6" s="4">
        <f t="shared" ref="C6:C10" si="0">C5+1</f>
        <v>2010</v>
      </c>
      <c r="D6" s="5">
        <v>3600</v>
      </c>
      <c r="E6" s="5">
        <v>4300</v>
      </c>
      <c r="F6" s="5">
        <v>5200</v>
      </c>
      <c r="G6" s="5">
        <v>5800</v>
      </c>
      <c r="H6" s="5">
        <v>6300</v>
      </c>
      <c r="I6" s="5">
        <v>0</v>
      </c>
      <c r="J6" s="5">
        <v>0</v>
      </c>
    </row>
    <row r="7" spans="3:11" x14ac:dyDescent="0.25">
      <c r="C7" s="4">
        <f t="shared" si="0"/>
        <v>2011</v>
      </c>
      <c r="D7" s="5">
        <v>3850</v>
      </c>
      <c r="E7" s="5">
        <v>4525</v>
      </c>
      <c r="F7" s="5">
        <v>5265</v>
      </c>
      <c r="G7" s="5">
        <v>5900</v>
      </c>
      <c r="H7" s="5">
        <v>0</v>
      </c>
      <c r="I7" s="5">
        <v>0</v>
      </c>
      <c r="J7" s="5">
        <v>0</v>
      </c>
    </row>
    <row r="8" spans="3:11" x14ac:dyDescent="0.25">
      <c r="C8" s="4">
        <f t="shared" si="0"/>
        <v>2012</v>
      </c>
      <c r="D8" s="5">
        <v>4325</v>
      </c>
      <c r="E8" s="5">
        <v>5300</v>
      </c>
      <c r="F8" s="5">
        <v>6175</v>
      </c>
      <c r="G8" s="5">
        <v>0</v>
      </c>
      <c r="H8" s="5">
        <v>0</v>
      </c>
      <c r="I8" s="5">
        <v>0</v>
      </c>
      <c r="J8" s="5">
        <v>0</v>
      </c>
    </row>
    <row r="9" spans="3:11" x14ac:dyDescent="0.25">
      <c r="C9" s="4">
        <f t="shared" si="0"/>
        <v>2013</v>
      </c>
      <c r="D9" s="5">
        <v>4850</v>
      </c>
      <c r="E9" s="5">
        <v>5925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3:11" x14ac:dyDescent="0.25">
      <c r="C10" s="4">
        <f t="shared" si="0"/>
        <v>2014</v>
      </c>
      <c r="D10" s="5">
        <v>5325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2" spans="3:11" x14ac:dyDescent="0.25">
      <c r="C12" s="3" t="s">
        <v>2</v>
      </c>
      <c r="E12" s="6">
        <f>SUM(E4:E9)/SUM(D4:D9)</f>
        <v>1.2157721796276013</v>
      </c>
      <c r="F12" s="6">
        <f>SUM(F4:F8)/SUM(E4:E8)</f>
        <v>1.188545246277205</v>
      </c>
      <c r="G12" s="6">
        <f>SUM(G4:G7)/SUM(F4:F7)</f>
        <v>1.1484948140652669</v>
      </c>
      <c r="H12" s="6">
        <f>SUM(H4:H6)/SUM(G4:G6)</f>
        <v>1.0788690476190477</v>
      </c>
      <c r="I12" s="6">
        <f>SUM(I4:I5)/SUM(H4:H5)</f>
        <v>1.0727272727272728</v>
      </c>
      <c r="J12" s="6">
        <f>J4/I4</f>
        <v>1.0198412698412698</v>
      </c>
      <c r="K12" t="s">
        <v>20</v>
      </c>
    </row>
    <row r="16" spans="3:11" x14ac:dyDescent="0.25">
      <c r="C16" s="2" t="s">
        <v>3</v>
      </c>
    </row>
    <row r="17" spans="3:11" x14ac:dyDescent="0.25">
      <c r="C17" t="s">
        <v>6</v>
      </c>
      <c r="K17" s="54" t="s">
        <v>21</v>
      </c>
    </row>
    <row r="18" spans="3:11" x14ac:dyDescent="0.25">
      <c r="C18" t="s">
        <v>7</v>
      </c>
      <c r="K18" s="54"/>
    </row>
    <row r="19" spans="3:11" x14ac:dyDescent="0.25">
      <c r="C19" t="s">
        <v>8</v>
      </c>
      <c r="K19" s="54"/>
    </row>
  </sheetData>
  <mergeCells count="2">
    <mergeCell ref="D2:J2"/>
    <mergeCell ref="K17:K1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showGridLines="0" workbookViewId="0"/>
  </sheetViews>
  <sheetFormatPr defaultRowHeight="15" x14ac:dyDescent="0.25"/>
  <sheetData>
    <row r="3" spans="1:3" x14ac:dyDescent="0.25">
      <c r="A3" t="s">
        <v>58</v>
      </c>
      <c r="B3" s="22">
        <f>'Q.2)(i)'!B501</f>
        <v>50</v>
      </c>
    </row>
    <row r="4" spans="1:3" x14ac:dyDescent="0.25">
      <c r="A4" t="s">
        <v>57</v>
      </c>
      <c r="B4" s="22">
        <f>'Q.2)(v)'!B4</f>
        <v>50</v>
      </c>
    </row>
    <row r="5" spans="1:3" x14ac:dyDescent="0.25">
      <c r="A5" t="s">
        <v>56</v>
      </c>
      <c r="B5" s="16">
        <f>'Q.2)(v)'!B5*12</f>
        <v>0</v>
      </c>
      <c r="C5" t="s">
        <v>54</v>
      </c>
    </row>
    <row r="6" spans="1:3" x14ac:dyDescent="0.25">
      <c r="A6" t="s">
        <v>53</v>
      </c>
      <c r="B6" s="16">
        <f>'Q.2)(v)'!B6</f>
        <v>0.05</v>
      </c>
      <c r="C6" t="s">
        <v>54</v>
      </c>
    </row>
    <row r="7" spans="1:3" x14ac:dyDescent="0.25">
      <c r="A7" s="19" t="s">
        <v>52</v>
      </c>
      <c r="B7" s="14">
        <f>'Q.2)(ii)'!B5</f>
        <v>0.32461245825662138</v>
      </c>
      <c r="C7" t="s">
        <v>54</v>
      </c>
    </row>
    <row r="8" spans="1:3" x14ac:dyDescent="0.25">
      <c r="A8" s="19" t="s">
        <v>49</v>
      </c>
      <c r="B8">
        <f>'Q.2)(v)'!B10/12</f>
        <v>0.5</v>
      </c>
      <c r="C8" t="s">
        <v>70</v>
      </c>
    </row>
    <row r="11" spans="1:3" x14ac:dyDescent="0.25">
      <c r="A11" t="s">
        <v>69</v>
      </c>
      <c r="B11">
        <f>(LN(B3/B4)+(B6-B5+0.5*B7*B7)*B8)/(B7*SQRT(B8))</f>
        <v>0.22368336870712643</v>
      </c>
    </row>
    <row r="12" spans="1:3" x14ac:dyDescent="0.25">
      <c r="A12" t="s">
        <v>68</v>
      </c>
      <c r="B12">
        <f>B11-B7*SQRT(B8)</f>
        <v>-5.8523017837656399E-3</v>
      </c>
    </row>
    <row r="15" spans="1:3" x14ac:dyDescent="0.25">
      <c r="A15" t="s">
        <v>67</v>
      </c>
      <c r="B15">
        <f>NORMSDIST(B11)</f>
        <v>0.58849815604031019</v>
      </c>
    </row>
    <row r="16" spans="1:3" x14ac:dyDescent="0.25">
      <c r="A16" t="s">
        <v>66</v>
      </c>
      <c r="B16">
        <f>NORMSDIST(B12)</f>
        <v>0.49766528270791993</v>
      </c>
    </row>
    <row r="19" spans="1:2" x14ac:dyDescent="0.25">
      <c r="A19" t="s">
        <v>65</v>
      </c>
      <c r="B19" s="11">
        <f>B3*EXP(-B5*B8)*B15-B4*EXP(-B6*B8)*B16</f>
        <v>5.1560136471446789</v>
      </c>
    </row>
    <row r="20" spans="1:2" x14ac:dyDescent="0.25">
      <c r="A20" t="s">
        <v>64</v>
      </c>
      <c r="B20" s="23">
        <f>('Q.2)(v)'!E17-B19)/B19</f>
        <v>-3.5761373997400342E-2</v>
      </c>
    </row>
    <row r="21" spans="1:2" x14ac:dyDescent="0.25">
      <c r="A21" t="s">
        <v>63</v>
      </c>
      <c r="B21" t="s">
        <v>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topLeftCell="A2" workbookViewId="0">
      <selection activeCell="A2" sqref="A2"/>
    </sheetView>
  </sheetViews>
  <sheetFormatPr defaultRowHeight="15" x14ac:dyDescent="0.25"/>
  <sheetData>
    <row r="2" spans="1:12" x14ac:dyDescent="0.25">
      <c r="D2" t="s">
        <v>60</v>
      </c>
      <c r="E2">
        <v>0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 t="s">
        <v>59</v>
      </c>
    </row>
    <row r="3" spans="1:12" x14ac:dyDescent="0.25">
      <c r="A3" t="s">
        <v>73</v>
      </c>
      <c r="B3" s="22">
        <v>50.05</v>
      </c>
    </row>
    <row r="4" spans="1:12" x14ac:dyDescent="0.25">
      <c r="A4" t="s">
        <v>57</v>
      </c>
      <c r="B4" s="22">
        <f>'Q.2)(v)'!B4</f>
        <v>50</v>
      </c>
      <c r="E4" s="21"/>
      <c r="F4" t="s">
        <v>27</v>
      </c>
      <c r="K4" s="18">
        <f>J6*$B$13</f>
        <v>87.818112864898978</v>
      </c>
    </row>
    <row r="5" spans="1:12" x14ac:dyDescent="0.25">
      <c r="A5" t="s">
        <v>56</v>
      </c>
      <c r="B5" s="16">
        <f>'Q.2)(v)'!B5</f>
        <v>0</v>
      </c>
      <c r="C5" t="s">
        <v>51</v>
      </c>
      <c r="E5" s="20"/>
      <c r="F5" t="s">
        <v>55</v>
      </c>
      <c r="K5" s="17">
        <f>MAX(K4-$B$4,0)</f>
        <v>37.818112864898978</v>
      </c>
    </row>
    <row r="6" spans="1:12" x14ac:dyDescent="0.25">
      <c r="A6" t="s">
        <v>53</v>
      </c>
      <c r="B6" s="16">
        <f>'Q.2)(v)'!B6</f>
        <v>0.05</v>
      </c>
      <c r="C6" t="s">
        <v>54</v>
      </c>
      <c r="J6" s="18">
        <f>I8*$B$13</f>
        <v>79.962696418278313</v>
      </c>
    </row>
    <row r="7" spans="1:12" x14ac:dyDescent="0.25">
      <c r="A7" t="s">
        <v>53</v>
      </c>
      <c r="B7" s="14">
        <f>'Q.2)(v)'!B7</f>
        <v>4.1666666666666666E-3</v>
      </c>
      <c r="C7" t="s">
        <v>51</v>
      </c>
      <c r="J7" s="17">
        <f>EXP(-$B$7)*(K5*$B$17+K9*$B$18)</f>
        <v>30.170596326022807</v>
      </c>
    </row>
    <row r="8" spans="1:12" x14ac:dyDescent="0.25">
      <c r="A8" s="19" t="s">
        <v>52</v>
      </c>
      <c r="B8" s="14">
        <f>'Q.2)(v)'!B8</f>
        <v>9.3707545078383248E-2</v>
      </c>
      <c r="C8" t="s">
        <v>51</v>
      </c>
      <c r="I8" s="18">
        <f>H10*$B$13</f>
        <v>72.809954688031596</v>
      </c>
      <c r="K8" s="18">
        <f>J10*$B$13</f>
        <v>72.809954688031596</v>
      </c>
    </row>
    <row r="9" spans="1:12" x14ac:dyDescent="0.25">
      <c r="A9" s="19" t="s">
        <v>50</v>
      </c>
      <c r="B9">
        <f>'Q.2)(v)'!B9</f>
        <v>1</v>
      </c>
      <c r="C9" t="s">
        <v>48</v>
      </c>
      <c r="I9" s="17">
        <f>EXP(-$B$7)*(J7*$B$17+J11*$B$18)</f>
        <v>23.224890056087784</v>
      </c>
      <c r="K9" s="17">
        <f>MAX(K8-$B$4,0)</f>
        <v>22.809954688031596</v>
      </c>
    </row>
    <row r="10" spans="1:12" x14ac:dyDescent="0.25">
      <c r="A10" s="19" t="s">
        <v>49</v>
      </c>
      <c r="B10">
        <f>'Q.2)(v)'!B10</f>
        <v>6</v>
      </c>
      <c r="C10" t="s">
        <v>48</v>
      </c>
      <c r="H10" s="18">
        <f>G12*$B$13</f>
        <v>66.297032730644844</v>
      </c>
      <c r="J10" s="18">
        <f>I12*$B$13</f>
        <v>66.297032730644844</v>
      </c>
    </row>
    <row r="11" spans="1:12" x14ac:dyDescent="0.25">
      <c r="H11" s="17">
        <f>EXP(-$B$7)*(I9*$B$17+I13*$B$18)</f>
        <v>16.918142705950753</v>
      </c>
      <c r="J11" s="17">
        <f>EXP(-$B$7)*(K9*$B$17+K13*$B$18)</f>
        <v>16.504932638389338</v>
      </c>
    </row>
    <row r="12" spans="1:12" x14ac:dyDescent="0.25">
      <c r="G12" s="18">
        <f>F14*$B$13</f>
        <v>60.366698039034581</v>
      </c>
      <c r="I12" s="18">
        <f>H14*$B$13</f>
        <v>60.366698039034581</v>
      </c>
      <c r="K12" s="18">
        <f>J14*$B$13</f>
        <v>60.366698039034581</v>
      </c>
    </row>
    <row r="13" spans="1:12" x14ac:dyDescent="0.25">
      <c r="A13" t="s">
        <v>47</v>
      </c>
      <c r="B13">
        <f>EXP(B8*SQRT(B9)+B5*B9)</f>
        <v>1.098238513688053</v>
      </c>
      <c r="G13" s="17">
        <f>EXP(-$B$7)*(H11*$B$17+H15*$B$18)</f>
        <v>11.720696814851435</v>
      </c>
      <c r="I13" s="17">
        <f>EXP(-$B$7)*(J11*$B$17+J15*$B$18)</f>
        <v>10.781633407090771</v>
      </c>
      <c r="K13" s="17">
        <f>MAX(K12-$B$4,0)</f>
        <v>10.366698039034581</v>
      </c>
    </row>
    <row r="14" spans="1:12" x14ac:dyDescent="0.25">
      <c r="A14" t="s">
        <v>46</v>
      </c>
      <c r="B14">
        <f>1/B13</f>
        <v>0.91054901784663056</v>
      </c>
      <c r="F14" s="18">
        <f>E16*$B$13</f>
        <v>54.966837610087055</v>
      </c>
      <c r="H14" s="18">
        <f>G16*$B$13</f>
        <v>54.966837610087055</v>
      </c>
      <c r="J14" s="18">
        <f>I16*$B$13</f>
        <v>54.966837610087055</v>
      </c>
    </row>
    <row r="15" spans="1:12" x14ac:dyDescent="0.25">
      <c r="F15" s="17">
        <f>EXP(-$B$7)*(G13*$B$17+G17*$B$18)</f>
        <v>7.7910022988834831</v>
      </c>
      <c r="H15" s="17">
        <f>EXP(-$B$7)*(I13*$B$17+I17*$B$18)</f>
        <v>6.6450359403525123</v>
      </c>
      <c r="J15" s="17">
        <f>EXP(-$B$7)*(K13*$B$17+K17*$B$18)</f>
        <v>5.1747375178315513</v>
      </c>
    </row>
    <row r="16" spans="1:12" x14ac:dyDescent="0.25">
      <c r="E16" s="18">
        <f>B3</f>
        <v>50.05</v>
      </c>
      <c r="G16" s="18">
        <f>F18*$B$13</f>
        <v>50.05</v>
      </c>
      <c r="I16" s="18">
        <f>H18*$B$13</f>
        <v>50.05</v>
      </c>
      <c r="K16" s="18">
        <f>J18*$B$13</f>
        <v>50.05</v>
      </c>
    </row>
    <row r="17" spans="1:11" x14ac:dyDescent="0.25">
      <c r="A17" t="s">
        <v>45</v>
      </c>
      <c r="B17" s="12">
        <f>(EXP(B7*B9)-B14)/(B13-B14)</f>
        <v>0.49883634150518541</v>
      </c>
      <c r="E17" s="17">
        <f>EXP(-$B$7)*(F15*$B$17+F19*$B$18)</f>
        <v>5.0084949758803461</v>
      </c>
      <c r="G17" s="17">
        <f>EXP(-$B$7)*(H15*$B$17+H19*$B$18)</f>
        <v>3.9444660046668898</v>
      </c>
      <c r="I17" s="17">
        <f>EXP(-$B$7)*(J15*$B$17+J19*$B$18)</f>
        <v>2.5830100940490008</v>
      </c>
      <c r="K17" s="17">
        <f>MAX(K16-$B$4,0)</f>
        <v>4.9999999999997158E-2</v>
      </c>
    </row>
    <row r="18" spans="1:11" x14ac:dyDescent="0.25">
      <c r="A18" t="s">
        <v>44</v>
      </c>
      <c r="B18" s="12">
        <f>1-B17</f>
        <v>0.50116365849481459</v>
      </c>
      <c r="F18" s="18">
        <f>E16*$B$14</f>
        <v>45.572978343223859</v>
      </c>
      <c r="H18" s="18">
        <f>G20*$B$13</f>
        <v>45.572978343223859</v>
      </c>
      <c r="J18" s="18">
        <f>I20*$B$13</f>
        <v>45.572978343223859</v>
      </c>
    </row>
    <row r="19" spans="1:11" x14ac:dyDescent="0.25">
      <c r="F19" s="17">
        <f>EXP(-$B$7)*(G17*$B$17+G21*$B$18)</f>
        <v>2.2806365527613544</v>
      </c>
      <c r="H19" s="17">
        <f>EXP(-$B$7)*(I17*$B$17+I21*$B$18)</f>
        <v>1.2892996905096732</v>
      </c>
      <c r="J19" s="17">
        <f>EXP(-$B$7)*(K17*$B$17+K21*$B$18)</f>
        <v>2.4838109045879325E-2</v>
      </c>
    </row>
    <row r="20" spans="1:11" x14ac:dyDescent="0.25">
      <c r="B20" s="13"/>
      <c r="G20" s="18">
        <f>F18*$B$14</f>
        <v>41.496430670768248</v>
      </c>
      <c r="I20" s="18">
        <f>H22*$B$13</f>
        <v>41.496430670768248</v>
      </c>
      <c r="K20" s="18">
        <f>J22*$B$13</f>
        <v>41.496430670768248</v>
      </c>
    </row>
    <row r="21" spans="1:11" x14ac:dyDescent="0.25">
      <c r="A21" t="s">
        <v>72</v>
      </c>
      <c r="B21" s="11">
        <f>E17-'Q.2)(v)'!E17</f>
        <v>3.6867461106908195E-2</v>
      </c>
      <c r="G21" s="17">
        <f>EXP(-$B$7)*(H19*$B$17+H23*$B$18)</f>
        <v>0.64353436917318108</v>
      </c>
      <c r="I21" s="17">
        <f>EXP(-$B$7)*(J19*$B$17+J23*$B$18)</f>
        <v>1.2338633219500548E-2</v>
      </c>
      <c r="K21" s="17">
        <f>MAX(K20-$B$4,0)</f>
        <v>0</v>
      </c>
    </row>
    <row r="22" spans="1:11" x14ac:dyDescent="0.25">
      <c r="A22" t="s">
        <v>63</v>
      </c>
      <c r="B22" s="57" t="s">
        <v>71</v>
      </c>
      <c r="C22" s="57"/>
      <c r="D22" s="57"/>
      <c r="H22" s="18">
        <f>G20*$B$14</f>
        <v>37.784534191408824</v>
      </c>
      <c r="J22" s="18">
        <f>I24*$B$13</f>
        <v>37.784534191408824</v>
      </c>
    </row>
    <row r="23" spans="1:11" x14ac:dyDescent="0.25">
      <c r="B23" s="57"/>
      <c r="C23" s="57"/>
      <c r="D23" s="57"/>
      <c r="H23" s="17">
        <f>EXP(-$B$7)*I21*$B$17+I25*$B$18</f>
        <v>6.1293663476616224E-3</v>
      </c>
      <c r="J23" s="17">
        <f>EXP(-$B$7)*(K21*$B$17+K25*$B$18)</f>
        <v>0</v>
      </c>
    </row>
    <row r="24" spans="1:11" x14ac:dyDescent="0.25">
      <c r="B24" s="57"/>
      <c r="C24" s="57"/>
      <c r="D24" s="57"/>
      <c r="I24" s="18">
        <f>H22*$B$14</f>
        <v>34.404670497779733</v>
      </c>
      <c r="K24" s="18">
        <f>J26*$B$13</f>
        <v>34.404670497779733</v>
      </c>
    </row>
    <row r="25" spans="1:11" x14ac:dyDescent="0.25">
      <c r="B25" s="57"/>
      <c r="C25" s="57"/>
      <c r="D25" s="57"/>
      <c r="I25" s="17">
        <f>EXP(-$B$7)*(J23*$B$17+J27*$B$18)</f>
        <v>0</v>
      </c>
      <c r="K25" s="17">
        <f>MAX(K24-$B$4,0)</f>
        <v>0</v>
      </c>
    </row>
    <row r="26" spans="1:11" x14ac:dyDescent="0.25">
      <c r="J26" s="18">
        <f>I24*$B$14</f>
        <v>31.327138931090282</v>
      </c>
    </row>
    <row r="27" spans="1:11" x14ac:dyDescent="0.25">
      <c r="J27" s="17">
        <f>EXP(-$B$7)*(K25*$B$17+K29*$B$18)</f>
        <v>0</v>
      </c>
    </row>
    <row r="28" spans="1:11" x14ac:dyDescent="0.25">
      <c r="K28" s="18">
        <f>J26*$B$14</f>
        <v>28.524895585649201</v>
      </c>
    </row>
    <row r="29" spans="1:11" x14ac:dyDescent="0.25">
      <c r="K29" s="17">
        <f>MAX(K28-$B$4,0)</f>
        <v>0</v>
      </c>
    </row>
  </sheetData>
  <mergeCells count="1">
    <mergeCell ref="B22:D2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workbookViewId="0"/>
  </sheetViews>
  <sheetFormatPr defaultRowHeight="15" x14ac:dyDescent="0.25"/>
  <cols>
    <col min="2" max="2" width="12" bestFit="1" customWidth="1"/>
  </cols>
  <sheetData>
    <row r="2" spans="1:12" x14ac:dyDescent="0.25">
      <c r="D2" t="s">
        <v>60</v>
      </c>
      <c r="E2">
        <v>0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 t="s">
        <v>59</v>
      </c>
    </row>
    <row r="3" spans="1:12" x14ac:dyDescent="0.25">
      <c r="A3" t="s">
        <v>58</v>
      </c>
      <c r="B3" s="22">
        <f>'Q.2)(v)'!B3</f>
        <v>50</v>
      </c>
    </row>
    <row r="4" spans="1:12" x14ac:dyDescent="0.25">
      <c r="A4" t="s">
        <v>57</v>
      </c>
      <c r="B4" s="22">
        <f>'Q.2)(v)'!B4</f>
        <v>50</v>
      </c>
      <c r="E4" s="21"/>
      <c r="F4" t="s">
        <v>27</v>
      </c>
      <c r="K4" s="18">
        <f>J6*$B$13</f>
        <v>87.882467633826934</v>
      </c>
    </row>
    <row r="5" spans="1:12" x14ac:dyDescent="0.25">
      <c r="A5" t="s">
        <v>56</v>
      </c>
      <c r="B5" s="16">
        <f>'Q.2)(v)'!B5</f>
        <v>0</v>
      </c>
      <c r="C5" t="s">
        <v>51</v>
      </c>
      <c r="E5" s="20"/>
      <c r="F5" t="s">
        <v>55</v>
      </c>
      <c r="K5" s="17">
        <f>MAX(K4-$B$4,0)</f>
        <v>37.882467633826934</v>
      </c>
    </row>
    <row r="6" spans="1:12" x14ac:dyDescent="0.25">
      <c r="A6" t="s">
        <v>53</v>
      </c>
      <c r="B6" s="16">
        <f>'Q.2)(v)'!B6</f>
        <v>0.05</v>
      </c>
      <c r="C6" t="s">
        <v>54</v>
      </c>
      <c r="J6" s="18">
        <f>I8*$B$13</f>
        <v>79.998197765833012</v>
      </c>
    </row>
    <row r="7" spans="1:12" x14ac:dyDescent="0.25">
      <c r="A7" t="s">
        <v>53</v>
      </c>
      <c r="B7" s="14">
        <f>'Q.2)(v)'!B7</f>
        <v>4.1666666666666666E-3</v>
      </c>
      <c r="C7" t="s">
        <v>51</v>
      </c>
      <c r="J7" s="17">
        <f>EXP(-$B$7)*(K5*$B$17+K9*$B$18)</f>
        <v>30.20609767357751</v>
      </c>
    </row>
    <row r="8" spans="1:12" x14ac:dyDescent="0.25">
      <c r="A8" s="19" t="s">
        <v>52</v>
      </c>
      <c r="B8" s="14">
        <f>'Q.2)(ii)'!B5+0.1%</f>
        <v>0.32561245825662138</v>
      </c>
      <c r="C8" t="s">
        <v>54</v>
      </c>
      <c r="I8" s="18">
        <f>H10*$B$13</f>
        <v>72.821255684882587</v>
      </c>
      <c r="K8" s="18">
        <f>J10*$B$13</f>
        <v>72.821255684882587</v>
      </c>
    </row>
    <row r="9" spans="1:12" x14ac:dyDescent="0.25">
      <c r="A9" s="19" t="s">
        <v>52</v>
      </c>
      <c r="B9" s="14">
        <f>B8*SQRT(1/'Q.2)(ii)'!B7)</f>
        <v>9.3996220212978057E-2</v>
      </c>
      <c r="C9" t="s">
        <v>51</v>
      </c>
      <c r="I9" s="17">
        <f>EXP(-$B$7)*(J7*$B$17+J11*$B$18)</f>
        <v>23.236191052938782</v>
      </c>
      <c r="K9" s="17">
        <f>MAX(K8-$B$4,0)</f>
        <v>22.821255684882587</v>
      </c>
    </row>
    <row r="10" spans="1:12" x14ac:dyDescent="0.25">
      <c r="A10" s="19" t="s">
        <v>50</v>
      </c>
      <c r="B10">
        <f>'Q.2)(v)'!B9</f>
        <v>1</v>
      </c>
      <c r="C10" t="s">
        <v>48</v>
      </c>
      <c r="H10" s="18">
        <f>G12*$B$13</f>
        <v>66.288184329421384</v>
      </c>
      <c r="J10" s="18">
        <f>I12*$B$13</f>
        <v>66.288184329421384</v>
      </c>
    </row>
    <row r="11" spans="1:12" x14ac:dyDescent="0.25">
      <c r="A11" s="19" t="s">
        <v>49</v>
      </c>
      <c r="B11">
        <f>'Q.2)(v)'!B10</f>
        <v>6</v>
      </c>
      <c r="C11" t="s">
        <v>48</v>
      </c>
      <c r="H11" s="17">
        <f>EXP(-$B$7)*(I9*$B$17+I13*$B$18)</f>
        <v>16.9092943047273</v>
      </c>
      <c r="J11" s="17">
        <f>EXP(-$B$7)*(K9*$B$17+K13*$B$18)</f>
        <v>16.496084237165881</v>
      </c>
    </row>
    <row r="12" spans="1:12" x14ac:dyDescent="0.25">
      <c r="G12" s="18">
        <f>F14*$B$13</f>
        <v>60.341219611838554</v>
      </c>
      <c r="I12" s="18">
        <f>H14*$B$13</f>
        <v>60.341219611838547</v>
      </c>
      <c r="K12" s="18">
        <f>J14*$B$13</f>
        <v>60.341219611838547</v>
      </c>
    </row>
    <row r="13" spans="1:12" x14ac:dyDescent="0.25">
      <c r="A13" t="s">
        <v>47</v>
      </c>
      <c r="B13">
        <f>EXP(B9*SQRT(B10)+B5*B10)</f>
        <v>1.0985555936031508</v>
      </c>
      <c r="G13" s="17">
        <f>EXP(-$B$7)*(H11*$B$17+H15*$B$18)</f>
        <v>11.699871315663909</v>
      </c>
      <c r="I13" s="17">
        <f>EXP(-$B$7)*(J11*$B$17+J15*$B$18)</f>
        <v>10.756154979894742</v>
      </c>
      <c r="K13" s="17">
        <f>MAX(K12-$B$4,0)</f>
        <v>10.341219611838547</v>
      </c>
    </row>
    <row r="14" spans="1:12" x14ac:dyDescent="0.25">
      <c r="A14" t="s">
        <v>46</v>
      </c>
      <c r="B14">
        <f>1/B13</f>
        <v>0.91028620292224038</v>
      </c>
      <c r="F14" s="18">
        <f>E16*$B$13</f>
        <v>54.927779680157542</v>
      </c>
      <c r="H14" s="18">
        <f>G16*$B$13</f>
        <v>54.927779680157535</v>
      </c>
      <c r="J14" s="18">
        <f>I16*$B$13</f>
        <v>54.927779680157535</v>
      </c>
    </row>
    <row r="15" spans="1:12" x14ac:dyDescent="0.25">
      <c r="F15" s="17">
        <f>EXP(-$B$7)*(G13*$B$17+G17*$B$18)</f>
        <v>7.7661019482611309</v>
      </c>
      <c r="H15" s="17">
        <f>EXP(-$B$7)*(I13*$B$17+I17*$B$18)</f>
        <v>6.6150020760680412</v>
      </c>
      <c r="J15" s="17">
        <f>EXP(-$B$7)*(K13*$B$17+K17*$B$18)</f>
        <v>5.1356795879020369</v>
      </c>
    </row>
    <row r="16" spans="1:12" x14ac:dyDescent="0.25">
      <c r="E16" s="18">
        <f>B3</f>
        <v>50</v>
      </c>
      <c r="G16" s="18">
        <f>F18*$B$13</f>
        <v>49.999999999999993</v>
      </c>
      <c r="I16" s="18">
        <f>H18*$B$13</f>
        <v>49.999999999999993</v>
      </c>
      <c r="K16" s="18">
        <f>J18*$B$13</f>
        <v>49.999999999999993</v>
      </c>
    </row>
    <row r="17" spans="1:11" x14ac:dyDescent="0.25">
      <c r="A17" t="s">
        <v>45</v>
      </c>
      <c r="B17" s="12">
        <f>(EXP(B7*B10)-B14)/(B13-B14)</f>
        <v>0.4986958104517728</v>
      </c>
      <c r="E17" s="17">
        <f>EXP(-$B$7)*(F15*$B$17+F19*$B$18)</f>
        <v>4.984824822751392</v>
      </c>
      <c r="G17" s="17">
        <f>EXP(-$B$7)*(H15*$B$17+H19*$B$18)</f>
        <v>3.9174845277274195</v>
      </c>
      <c r="I17" s="17">
        <f>EXP(-$B$7)*(J15*$B$17+J19*$B$18)</f>
        <v>2.5504926710384828</v>
      </c>
      <c r="K17" s="17">
        <f>MAX(K16-$B$4,0)</f>
        <v>0</v>
      </c>
    </row>
    <row r="18" spans="1:11" x14ac:dyDescent="0.25">
      <c r="A18" t="s">
        <v>44</v>
      </c>
      <c r="B18" s="12">
        <f>1-B17</f>
        <v>0.5013041895482272</v>
      </c>
      <c r="F18" s="18">
        <f>E16*$B$14</f>
        <v>45.514310146112017</v>
      </c>
      <c r="H18" s="18">
        <f>G20*$B$13</f>
        <v>45.514310146112017</v>
      </c>
      <c r="J18" s="18">
        <f>I20*$B$13</f>
        <v>45.514310146112017</v>
      </c>
    </row>
    <row r="19" spans="1:11" x14ac:dyDescent="0.25">
      <c r="F19" s="17">
        <f>EXP(-$B$7)*(G17*$B$17+G21*$B$18)</f>
        <v>2.2595377734051785</v>
      </c>
      <c r="H19" s="17">
        <f>EXP(-$B$7)*(I17*$B$17+I21*$B$18)</f>
        <v>1.2666313685816135</v>
      </c>
      <c r="J19" s="17">
        <f>EXP(-$B$7)*(K17*$B$17+K21*$B$18)</f>
        <v>0</v>
      </c>
    </row>
    <row r="20" spans="1:11" x14ac:dyDescent="0.25">
      <c r="G20" s="18">
        <f>F18*$B$14</f>
        <v>41.431048561529508</v>
      </c>
      <c r="I20" s="18">
        <f>H22*$B$13</f>
        <v>41.431048561529508</v>
      </c>
      <c r="K20" s="18">
        <f>J22*$B$13</f>
        <v>41.431048561529508</v>
      </c>
    </row>
    <row r="21" spans="1:11" x14ac:dyDescent="0.25">
      <c r="A21" t="s">
        <v>75</v>
      </c>
      <c r="B21" s="24">
        <f>(E17-'Q.2)(v)'!E17)/(B8-'Q.2)(ii)'!B5)</f>
        <v>13.197307977954141</v>
      </c>
      <c r="G21" s="17">
        <f>EXP(-$B$7)*(H19*$B$17+H23*$B$18)</f>
        <v>0.62903730016275128</v>
      </c>
      <c r="I21" s="17">
        <f>EXP(-$B$7)*(J19*$B$17+J23*$B$18)</f>
        <v>0</v>
      </c>
      <c r="K21" s="17">
        <f>MAX(K20-$B$4,0)</f>
        <v>0</v>
      </c>
    </row>
    <row r="22" spans="1:11" x14ac:dyDescent="0.25">
      <c r="A22" t="s">
        <v>63</v>
      </c>
      <c r="B22" s="57" t="s">
        <v>74</v>
      </c>
      <c r="C22" s="57"/>
      <c r="D22" s="57"/>
      <c r="H22" s="18">
        <f>G20*$B$14</f>
        <v>37.714111878161646</v>
      </c>
      <c r="J22" s="18">
        <f>I24*$B$13</f>
        <v>37.714111878161646</v>
      </c>
    </row>
    <row r="23" spans="1:11" x14ac:dyDescent="0.25">
      <c r="B23" s="57"/>
      <c r="C23" s="57"/>
      <c r="D23" s="57"/>
      <c r="H23" s="17">
        <f>EXP(-$B$7)*I21*$B$17+I25*$B$18</f>
        <v>0</v>
      </c>
      <c r="J23" s="17">
        <f>EXP(-$B$7)*(K21*$B$17+K25*$B$18)</f>
        <v>0</v>
      </c>
    </row>
    <row r="24" spans="1:11" x14ac:dyDescent="0.25">
      <c r="B24" s="57"/>
      <c r="C24" s="57"/>
      <c r="D24" s="57"/>
      <c r="I24" s="18">
        <f>H22*$B$14</f>
        <v>34.330635698156328</v>
      </c>
      <c r="K24" s="18">
        <f>J26*$B$13</f>
        <v>34.330635698156328</v>
      </c>
    </row>
    <row r="25" spans="1:11" x14ac:dyDescent="0.25">
      <c r="B25" s="57"/>
      <c r="C25" s="57"/>
      <c r="D25" s="57"/>
      <c r="I25" s="17">
        <f>EXP(-$B$7)*(J23*$B$17+J27*$B$18)</f>
        <v>0</v>
      </c>
      <c r="K25" s="17">
        <f>MAX(K24-$B$4,0)</f>
        <v>0</v>
      </c>
    </row>
    <row r="26" spans="1:11" x14ac:dyDescent="0.25">
      <c r="J26" s="18">
        <f>I24*$B$14</f>
        <v>31.250704013581441</v>
      </c>
    </row>
    <row r="27" spans="1:11" x14ac:dyDescent="0.25">
      <c r="J27" s="17">
        <f>EXP(-$B$7)*(K25*$B$17+K29*$B$18)</f>
        <v>0</v>
      </c>
    </row>
    <row r="28" spans="1:11" x14ac:dyDescent="0.25">
      <c r="K28" s="18">
        <f>J26*$B$14</f>
        <v>28.447084695169867</v>
      </c>
    </row>
    <row r="29" spans="1:11" x14ac:dyDescent="0.25">
      <c r="K29" s="17">
        <f>MAX(K28-$B$4,0)</f>
        <v>0</v>
      </c>
    </row>
  </sheetData>
  <mergeCells count="1">
    <mergeCell ref="B22:D2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7"/>
  <sheetViews>
    <sheetView showGridLines="0" zoomScale="85" zoomScaleNormal="85" workbookViewId="0"/>
  </sheetViews>
  <sheetFormatPr defaultRowHeight="15" x14ac:dyDescent="0.25"/>
  <cols>
    <col min="2" max="2" width="14.28515625" customWidth="1"/>
    <col min="3" max="3" width="15.7109375" customWidth="1"/>
    <col min="4" max="4" width="15.140625" customWidth="1"/>
    <col min="5" max="5" width="17.140625" customWidth="1"/>
    <col min="6" max="6" width="13.140625" customWidth="1"/>
    <col min="7" max="13" width="17.28515625" customWidth="1"/>
    <col min="14" max="14" width="11.140625" customWidth="1"/>
    <col min="15" max="113" width="10" bestFit="1" customWidth="1"/>
  </cols>
  <sheetData>
    <row r="1" spans="1:101" x14ac:dyDescent="0.25">
      <c r="C1" s="34" t="s">
        <v>79</v>
      </c>
      <c r="D1" s="33"/>
      <c r="E1" s="33"/>
      <c r="F1" s="33"/>
      <c r="G1" s="32"/>
    </row>
    <row r="2" spans="1:101" x14ac:dyDescent="0.25">
      <c r="C2" s="31" t="s">
        <v>78</v>
      </c>
      <c r="D2" s="30"/>
      <c r="E2" s="30"/>
      <c r="F2" s="30"/>
      <c r="G2" s="29"/>
    </row>
    <row r="3" spans="1:101" ht="15.75" thickBot="1" x14ac:dyDescent="0.3">
      <c r="C3" s="28"/>
      <c r="D3" s="27"/>
      <c r="E3" s="27"/>
      <c r="F3" s="27"/>
      <c r="G3" s="26"/>
    </row>
    <row r="10" spans="1:101" x14ac:dyDescent="0.25">
      <c r="B10" s="2" t="s">
        <v>77</v>
      </c>
      <c r="D10" s="2" t="s">
        <v>76</v>
      </c>
    </row>
    <row r="12" spans="1:101" x14ac:dyDescent="0.25">
      <c r="B12">
        <v>1</v>
      </c>
      <c r="C12">
        <f t="shared" ref="C12:AH12" si="0">B12+1</f>
        <v>2</v>
      </c>
      <c r="D12">
        <f t="shared" si="0"/>
        <v>3</v>
      </c>
      <c r="E12">
        <f t="shared" si="0"/>
        <v>4</v>
      </c>
      <c r="F12">
        <f t="shared" si="0"/>
        <v>5</v>
      </c>
      <c r="G12">
        <f t="shared" si="0"/>
        <v>6</v>
      </c>
      <c r="H12">
        <f t="shared" si="0"/>
        <v>7</v>
      </c>
      <c r="I12">
        <f t="shared" si="0"/>
        <v>8</v>
      </c>
      <c r="J12">
        <f t="shared" si="0"/>
        <v>9</v>
      </c>
      <c r="K12">
        <f t="shared" si="0"/>
        <v>10</v>
      </c>
      <c r="L12">
        <f t="shared" si="0"/>
        <v>11</v>
      </c>
      <c r="M12">
        <f t="shared" si="0"/>
        <v>12</v>
      </c>
      <c r="N12">
        <f t="shared" si="0"/>
        <v>13</v>
      </c>
      <c r="O12">
        <f t="shared" si="0"/>
        <v>14</v>
      </c>
      <c r="P12">
        <f t="shared" si="0"/>
        <v>15</v>
      </c>
      <c r="Q12">
        <f t="shared" si="0"/>
        <v>16</v>
      </c>
      <c r="R12">
        <f t="shared" si="0"/>
        <v>17</v>
      </c>
      <c r="S12">
        <f t="shared" si="0"/>
        <v>18</v>
      </c>
      <c r="T12">
        <f t="shared" si="0"/>
        <v>19</v>
      </c>
      <c r="U12">
        <f t="shared" si="0"/>
        <v>20</v>
      </c>
      <c r="V12">
        <f t="shared" si="0"/>
        <v>21</v>
      </c>
      <c r="W12">
        <f t="shared" si="0"/>
        <v>22</v>
      </c>
      <c r="X12">
        <f t="shared" si="0"/>
        <v>23</v>
      </c>
      <c r="Y12">
        <f t="shared" si="0"/>
        <v>24</v>
      </c>
      <c r="Z12">
        <f t="shared" si="0"/>
        <v>25</v>
      </c>
      <c r="AA12">
        <f t="shared" si="0"/>
        <v>26</v>
      </c>
      <c r="AB12">
        <f t="shared" si="0"/>
        <v>27</v>
      </c>
      <c r="AC12">
        <f t="shared" si="0"/>
        <v>28</v>
      </c>
      <c r="AD12">
        <f t="shared" si="0"/>
        <v>29</v>
      </c>
      <c r="AE12">
        <f t="shared" si="0"/>
        <v>30</v>
      </c>
      <c r="AF12">
        <f t="shared" si="0"/>
        <v>31</v>
      </c>
      <c r="AG12">
        <f t="shared" si="0"/>
        <v>32</v>
      </c>
      <c r="AH12">
        <f t="shared" si="0"/>
        <v>33</v>
      </c>
      <c r="AI12">
        <f t="shared" ref="AI12:BN12" si="1">AH12+1</f>
        <v>34</v>
      </c>
      <c r="AJ12">
        <f t="shared" si="1"/>
        <v>35</v>
      </c>
      <c r="AK12">
        <f t="shared" si="1"/>
        <v>36</v>
      </c>
      <c r="AL12">
        <f t="shared" si="1"/>
        <v>37</v>
      </c>
      <c r="AM12">
        <f t="shared" si="1"/>
        <v>38</v>
      </c>
      <c r="AN12">
        <f t="shared" si="1"/>
        <v>39</v>
      </c>
      <c r="AO12">
        <f t="shared" si="1"/>
        <v>40</v>
      </c>
      <c r="AP12">
        <f t="shared" si="1"/>
        <v>41</v>
      </c>
      <c r="AQ12">
        <f t="shared" si="1"/>
        <v>42</v>
      </c>
      <c r="AR12">
        <f t="shared" si="1"/>
        <v>43</v>
      </c>
      <c r="AS12">
        <f t="shared" si="1"/>
        <v>44</v>
      </c>
      <c r="AT12">
        <f t="shared" si="1"/>
        <v>45</v>
      </c>
      <c r="AU12">
        <f t="shared" si="1"/>
        <v>46</v>
      </c>
      <c r="AV12">
        <f t="shared" si="1"/>
        <v>47</v>
      </c>
      <c r="AW12">
        <f t="shared" si="1"/>
        <v>48</v>
      </c>
      <c r="AX12">
        <f t="shared" si="1"/>
        <v>49</v>
      </c>
      <c r="AY12">
        <f t="shared" si="1"/>
        <v>50</v>
      </c>
      <c r="AZ12">
        <f t="shared" si="1"/>
        <v>51</v>
      </c>
      <c r="BA12">
        <f t="shared" si="1"/>
        <v>52</v>
      </c>
      <c r="BB12">
        <f t="shared" si="1"/>
        <v>53</v>
      </c>
      <c r="BC12">
        <f t="shared" si="1"/>
        <v>54</v>
      </c>
      <c r="BD12">
        <f t="shared" si="1"/>
        <v>55</v>
      </c>
      <c r="BE12">
        <f t="shared" si="1"/>
        <v>56</v>
      </c>
      <c r="BF12">
        <f t="shared" si="1"/>
        <v>57</v>
      </c>
      <c r="BG12">
        <f t="shared" si="1"/>
        <v>58</v>
      </c>
      <c r="BH12">
        <f t="shared" si="1"/>
        <v>59</v>
      </c>
      <c r="BI12">
        <f t="shared" si="1"/>
        <v>60</v>
      </c>
      <c r="BJ12">
        <f t="shared" si="1"/>
        <v>61</v>
      </c>
      <c r="BK12">
        <f t="shared" si="1"/>
        <v>62</v>
      </c>
      <c r="BL12">
        <f t="shared" si="1"/>
        <v>63</v>
      </c>
      <c r="BM12">
        <f t="shared" si="1"/>
        <v>64</v>
      </c>
      <c r="BN12">
        <f t="shared" si="1"/>
        <v>65</v>
      </c>
      <c r="BO12">
        <f t="shared" ref="BO12:CW12" si="2">BN12+1</f>
        <v>66</v>
      </c>
      <c r="BP12">
        <f t="shared" si="2"/>
        <v>67</v>
      </c>
      <c r="BQ12">
        <f t="shared" si="2"/>
        <v>68</v>
      </c>
      <c r="BR12">
        <f t="shared" si="2"/>
        <v>69</v>
      </c>
      <c r="BS12">
        <f t="shared" si="2"/>
        <v>70</v>
      </c>
      <c r="BT12">
        <f t="shared" si="2"/>
        <v>71</v>
      </c>
      <c r="BU12">
        <f t="shared" si="2"/>
        <v>72</v>
      </c>
      <c r="BV12">
        <f t="shared" si="2"/>
        <v>73</v>
      </c>
      <c r="BW12">
        <f t="shared" si="2"/>
        <v>74</v>
      </c>
      <c r="BX12">
        <f t="shared" si="2"/>
        <v>75</v>
      </c>
      <c r="BY12">
        <f t="shared" si="2"/>
        <v>76</v>
      </c>
      <c r="BZ12">
        <f t="shared" si="2"/>
        <v>77</v>
      </c>
      <c r="CA12">
        <f t="shared" si="2"/>
        <v>78</v>
      </c>
      <c r="CB12">
        <f t="shared" si="2"/>
        <v>79</v>
      </c>
      <c r="CC12">
        <f t="shared" si="2"/>
        <v>80</v>
      </c>
      <c r="CD12">
        <f t="shared" si="2"/>
        <v>81</v>
      </c>
      <c r="CE12">
        <f t="shared" si="2"/>
        <v>82</v>
      </c>
      <c r="CF12">
        <f t="shared" si="2"/>
        <v>83</v>
      </c>
      <c r="CG12">
        <f t="shared" si="2"/>
        <v>84</v>
      </c>
      <c r="CH12">
        <f t="shared" si="2"/>
        <v>85</v>
      </c>
      <c r="CI12">
        <f t="shared" si="2"/>
        <v>86</v>
      </c>
      <c r="CJ12">
        <f t="shared" si="2"/>
        <v>87</v>
      </c>
      <c r="CK12">
        <f t="shared" si="2"/>
        <v>88</v>
      </c>
      <c r="CL12">
        <f t="shared" si="2"/>
        <v>89</v>
      </c>
      <c r="CM12">
        <f t="shared" si="2"/>
        <v>90</v>
      </c>
      <c r="CN12">
        <f t="shared" si="2"/>
        <v>91</v>
      </c>
      <c r="CO12">
        <f t="shared" si="2"/>
        <v>92</v>
      </c>
      <c r="CP12">
        <f t="shared" si="2"/>
        <v>93</v>
      </c>
      <c r="CQ12">
        <f t="shared" si="2"/>
        <v>94</v>
      </c>
      <c r="CR12">
        <f t="shared" si="2"/>
        <v>95</v>
      </c>
      <c r="CS12">
        <f t="shared" si="2"/>
        <v>96</v>
      </c>
      <c r="CT12">
        <f t="shared" si="2"/>
        <v>97</v>
      </c>
      <c r="CU12">
        <f t="shared" si="2"/>
        <v>98</v>
      </c>
      <c r="CV12">
        <f t="shared" si="2"/>
        <v>99</v>
      </c>
      <c r="CW12">
        <f t="shared" si="2"/>
        <v>100</v>
      </c>
    </row>
    <row r="13" spans="1:101" x14ac:dyDescent="0.25">
      <c r="A13">
        <v>1</v>
      </c>
      <c r="B13" s="25">
        <v>0.33106016631912438</v>
      </c>
      <c r="C13" s="25">
        <v>0.49895827523624048</v>
      </c>
      <c r="D13" s="25">
        <v>0.33575007552534619</v>
      </c>
      <c r="E13" s="25">
        <v>0.86448718818384906</v>
      </c>
      <c r="F13" s="25">
        <v>0.29004617500348806</v>
      </c>
      <c r="G13" s="25">
        <v>0.39811590318505263</v>
      </c>
      <c r="H13" s="25">
        <v>0.32714268667416102</v>
      </c>
      <c r="I13" s="25">
        <v>0.68766360773238588</v>
      </c>
      <c r="J13" s="25">
        <v>0.35614220812194497</v>
      </c>
      <c r="K13" s="25">
        <v>0.26260311954099991</v>
      </c>
      <c r="L13" s="25">
        <v>0.63781890885207526</v>
      </c>
      <c r="M13" s="25">
        <v>0.82000017441336981</v>
      </c>
      <c r="N13" s="25">
        <v>0.44990670492374385</v>
      </c>
      <c r="O13" s="25">
        <v>9.3383794066190573E-2</v>
      </c>
      <c r="P13" s="25">
        <v>0.37546474921531103</v>
      </c>
      <c r="Q13" s="25">
        <v>0.78602873502713266</v>
      </c>
      <c r="R13" s="25">
        <v>0.8268823298635315</v>
      </c>
      <c r="S13" s="25">
        <v>0.54374088146185651</v>
      </c>
      <c r="T13" s="25">
        <v>4.6312996150041585E-2</v>
      </c>
      <c r="U13" s="25">
        <v>0.9046606998782738</v>
      </c>
      <c r="V13" s="25">
        <v>0.75125359249318779</v>
      </c>
      <c r="W13" s="25">
        <v>0.46537840597647828</v>
      </c>
      <c r="X13" s="25">
        <v>0.77501318276071196</v>
      </c>
      <c r="Y13" s="25">
        <v>0.45571732122499364</v>
      </c>
      <c r="Z13" s="25">
        <v>0.41837537847152506</v>
      </c>
      <c r="AA13" s="25">
        <v>0.55684153759499566</v>
      </c>
      <c r="AB13" s="25">
        <v>0.77482343825802824</v>
      </c>
      <c r="AC13" s="25">
        <v>0.66550287745254844</v>
      </c>
      <c r="AD13" s="25">
        <v>8.7941159956440695E-2</v>
      </c>
      <c r="AE13" s="25">
        <v>0.48955631382035714</v>
      </c>
      <c r="AF13" s="25">
        <v>0.23931156447929525</v>
      </c>
      <c r="AG13" s="25">
        <v>0.88625940004486103</v>
      </c>
      <c r="AH13" s="25">
        <v>0.44132091034264653</v>
      </c>
      <c r="AI13" s="25">
        <v>0.18451702611701648</v>
      </c>
      <c r="AJ13" s="25">
        <v>0.12514385757389412</v>
      </c>
      <c r="AK13" s="25">
        <v>0.9521710910986021</v>
      </c>
      <c r="AL13" s="25">
        <v>0.39996824924667485</v>
      </c>
      <c r="AM13" s="25">
        <v>0.74690215224353917</v>
      </c>
      <c r="AN13" s="25">
        <v>0.53146440109624205</v>
      </c>
      <c r="AO13" s="25">
        <v>0.23554743352287688</v>
      </c>
      <c r="AP13" s="25">
        <v>9.9944499418934574E-2</v>
      </c>
      <c r="AQ13" s="25">
        <v>0.3842668142795953</v>
      </c>
      <c r="AR13" s="25">
        <v>0.37833066339194255</v>
      </c>
      <c r="AS13" s="25">
        <v>0.75909964510892491</v>
      </c>
      <c r="AT13" s="25">
        <v>0.15853315286442105</v>
      </c>
      <c r="AU13" s="25">
        <v>0.46045985807835987</v>
      </c>
      <c r="AV13" s="25">
        <v>0.8294366999307915</v>
      </c>
      <c r="AW13" s="25">
        <v>0.54103412325249745</v>
      </c>
      <c r="AX13" s="25">
        <v>0.74752362700165242</v>
      </c>
      <c r="AY13" s="25">
        <v>0.95785911739909779</v>
      </c>
      <c r="AZ13" s="25">
        <v>0.42637713627424245</v>
      </c>
      <c r="BA13" s="25">
        <v>0.70621700916399133</v>
      </c>
      <c r="BB13" s="25">
        <v>0.11709544418318574</v>
      </c>
      <c r="BC13" s="25">
        <v>0.39211758171355471</v>
      </c>
      <c r="BD13" s="25">
        <v>8.2381899262813252E-2</v>
      </c>
      <c r="BE13" s="25">
        <v>0.84105072140912673</v>
      </c>
      <c r="BF13" s="25">
        <v>0.86868605921065656</v>
      </c>
      <c r="BG13" s="25">
        <v>0.81803454678480036</v>
      </c>
      <c r="BH13" s="25">
        <v>0.19038189964561214</v>
      </c>
      <c r="BI13" s="25">
        <v>0.9114924415651654</v>
      </c>
      <c r="BJ13" s="25">
        <v>0.32605918624731667</v>
      </c>
      <c r="BK13" s="25">
        <v>3.8632352098460832E-2</v>
      </c>
      <c r="BL13" s="25">
        <v>0.49271976021158592</v>
      </c>
      <c r="BM13" s="25">
        <v>0.66472223338132896</v>
      </c>
      <c r="BN13" s="25">
        <v>7.1855290040211295E-2</v>
      </c>
      <c r="BO13" s="25">
        <v>0.7419546379763281</v>
      </c>
      <c r="BP13" s="25">
        <v>0.42538524160396529</v>
      </c>
      <c r="BQ13" s="25">
        <v>0.6852382343032567</v>
      </c>
      <c r="BR13" s="25">
        <v>0.70286895572276276</v>
      </c>
      <c r="BS13" s="25">
        <v>0.89346541980814753</v>
      </c>
      <c r="BT13" s="25">
        <v>0.35926973019388264</v>
      </c>
      <c r="BU13" s="25">
        <v>0.44676944448047573</v>
      </c>
      <c r="BV13" s="25">
        <v>0.97403998700680816</v>
      </c>
      <c r="BW13" s="25">
        <v>0.64865895999779299</v>
      </c>
      <c r="BX13" s="25">
        <v>0.70637871598164004</v>
      </c>
      <c r="BY13" s="25">
        <v>0.30729058478041982</v>
      </c>
      <c r="BZ13" s="25">
        <v>8.3979178586222281E-2</v>
      </c>
      <c r="CA13" s="25">
        <v>0.62524042705198801</v>
      </c>
      <c r="CB13" s="25">
        <v>0.95120564264436869</v>
      </c>
      <c r="CC13" s="25">
        <v>0.62575938713578994</v>
      </c>
      <c r="CD13" s="25">
        <v>0.10501014608958081</v>
      </c>
      <c r="CE13" s="25">
        <v>0.48639402679549093</v>
      </c>
      <c r="CF13" s="25">
        <v>0.28136994385787006</v>
      </c>
      <c r="CG13" s="25">
        <v>0.24371461554429918</v>
      </c>
      <c r="CH13" s="25">
        <v>0.14665199132206119</v>
      </c>
      <c r="CI13" s="25">
        <v>0.553146589848305</v>
      </c>
      <c r="CJ13" s="25">
        <v>0.48255363080761005</v>
      </c>
      <c r="CK13" s="25">
        <v>0.76667464063708202</v>
      </c>
      <c r="CL13" s="25">
        <v>0.33695895194197645</v>
      </c>
      <c r="CM13" s="25">
        <v>0.34744197019186529</v>
      </c>
      <c r="CN13" s="25">
        <v>0.16407688813563137</v>
      </c>
      <c r="CO13" s="25">
        <v>0.59167265003628755</v>
      </c>
      <c r="CP13" s="25">
        <v>0.13525118833927452</v>
      </c>
      <c r="CQ13" s="25">
        <v>0.67826080478950201</v>
      </c>
      <c r="CR13" s="25">
        <v>0.6825056131145929</v>
      </c>
      <c r="CS13" s="25">
        <v>0.90912732777847283</v>
      </c>
      <c r="CT13" s="25">
        <v>0.195677937951797</v>
      </c>
      <c r="CU13" s="25">
        <v>0.66797487489957741</v>
      </c>
      <c r="CV13" s="25">
        <v>0.7560444406064325</v>
      </c>
      <c r="CW13" s="25">
        <v>0.78639247222112907</v>
      </c>
    </row>
    <row r="14" spans="1:101" x14ac:dyDescent="0.25">
      <c r="A14">
        <f t="shared" ref="A14:A27" si="3">A13+1</f>
        <v>2</v>
      </c>
      <c r="B14" s="25">
        <v>0.57019212807248354</v>
      </c>
      <c r="C14" s="25">
        <v>0.70995461747410282</v>
      </c>
      <c r="D14" s="25">
        <v>5.0662963698126839E-2</v>
      </c>
      <c r="E14" s="25">
        <v>0.41027550241375088</v>
      </c>
      <c r="F14" s="25">
        <v>0.72557779480203377</v>
      </c>
      <c r="G14" s="25">
        <v>0.67467892122653317</v>
      </c>
      <c r="H14" s="25">
        <v>0.72613116096939001</v>
      </c>
      <c r="I14" s="25">
        <v>0.31643680567603205</v>
      </c>
      <c r="J14" s="25">
        <v>0.94215495050941611</v>
      </c>
      <c r="K14" s="25">
        <v>8.5468131747817755E-2</v>
      </c>
      <c r="L14" s="25">
        <v>0.41610871734537458</v>
      </c>
      <c r="M14" s="25">
        <v>0.58276501761764465</v>
      </c>
      <c r="N14" s="25">
        <v>0.47146510793492313</v>
      </c>
      <c r="O14" s="25">
        <v>0.2613475295455483</v>
      </c>
      <c r="P14" s="25">
        <v>0.86963004487401496</v>
      </c>
      <c r="Q14" s="25">
        <v>0.5496707759763243</v>
      </c>
      <c r="R14" s="25">
        <v>0.62776006879932733</v>
      </c>
      <c r="S14" s="25">
        <v>0.61049066122389317</v>
      </c>
      <c r="T14" s="25">
        <v>4.191517476209472E-2</v>
      </c>
      <c r="U14" s="25">
        <v>0.3759819649332945</v>
      </c>
      <c r="V14" s="25">
        <v>0.67194047401947687</v>
      </c>
      <c r="W14" s="25">
        <v>0.92412473481645196</v>
      </c>
      <c r="X14" s="25">
        <v>4.5383452409891278E-2</v>
      </c>
      <c r="Y14" s="25">
        <v>0.86719482036191797</v>
      </c>
      <c r="Z14" s="25">
        <v>0.94282601881801775</v>
      </c>
      <c r="AA14" s="25">
        <v>0.88065304133504274</v>
      </c>
      <c r="AB14" s="25">
        <v>0.35761575895416864</v>
      </c>
      <c r="AC14" s="25">
        <v>0.81549665371477309</v>
      </c>
      <c r="AD14" s="25">
        <v>0.83887934085088256</v>
      </c>
      <c r="AE14" s="25">
        <v>0.22325487327148086</v>
      </c>
      <c r="AF14" s="25">
        <v>0.91768267570390638</v>
      </c>
      <c r="AG14" s="25">
        <v>0.4847073938435702</v>
      </c>
      <c r="AH14" s="25">
        <v>0.53710764742488126</v>
      </c>
      <c r="AI14" s="25">
        <v>0.81064808619384587</v>
      </c>
      <c r="AJ14" s="25">
        <v>1.4732792606482192E-2</v>
      </c>
      <c r="AK14" s="25">
        <v>0.37347547635345124</v>
      </c>
      <c r="AL14" s="25">
        <v>0.88283543740995851</v>
      </c>
      <c r="AM14" s="25">
        <v>0.75610902517837975</v>
      </c>
      <c r="AN14" s="25">
        <v>0.79590279824690191</v>
      </c>
      <c r="AO14" s="25">
        <v>0.5383494991854787</v>
      </c>
      <c r="AP14" s="25">
        <v>5.2764873805007495E-2</v>
      </c>
      <c r="AQ14" s="25">
        <v>0.9005827775602927</v>
      </c>
      <c r="AR14" s="25">
        <v>0.79768669012475457</v>
      </c>
      <c r="AS14" s="25">
        <v>0.58073298498940351</v>
      </c>
      <c r="AT14" s="25">
        <v>0.60354938140194947</v>
      </c>
      <c r="AU14" s="25">
        <v>0.15232437214774575</v>
      </c>
      <c r="AV14" s="25">
        <v>0.2724499284077655</v>
      </c>
      <c r="AW14" s="25">
        <v>0.97648880381395675</v>
      </c>
      <c r="AX14" s="25">
        <v>0.36967691964493399</v>
      </c>
      <c r="AY14" s="25">
        <v>0.95383993216653817</v>
      </c>
      <c r="AZ14" s="25">
        <v>0.57760143194065583</v>
      </c>
      <c r="BA14" s="25">
        <v>0.18339853781816495</v>
      </c>
      <c r="BB14" s="25">
        <v>0.11081503856535613</v>
      </c>
      <c r="BC14" s="25">
        <v>8.1653979060063664E-2</v>
      </c>
      <c r="BD14" s="25">
        <v>0.85927948124954534</v>
      </c>
      <c r="BE14" s="25">
        <v>0.7715248256765137</v>
      </c>
      <c r="BF14" s="25">
        <v>0.82588753078059307</v>
      </c>
      <c r="BG14" s="25">
        <v>0.1842077955947663</v>
      </c>
      <c r="BH14" s="25">
        <v>0.51340561451803979</v>
      </c>
      <c r="BI14" s="25">
        <v>0.28900264610939441</v>
      </c>
      <c r="BJ14" s="25">
        <v>0.74429977359255795</v>
      </c>
      <c r="BK14" s="25">
        <v>0.78797074505113152</v>
      </c>
      <c r="BL14" s="25">
        <v>0.90477956321870701</v>
      </c>
      <c r="BM14" s="25">
        <v>0.33360223934643929</v>
      </c>
      <c r="BN14" s="25">
        <v>5.9249853329840785E-2</v>
      </c>
      <c r="BO14" s="25">
        <v>0.37187049234813885</v>
      </c>
      <c r="BP14" s="25">
        <v>0.59935375814175784</v>
      </c>
      <c r="BQ14" s="25">
        <v>0.41141910910130064</v>
      </c>
      <c r="BR14" s="25">
        <v>5.3301574518355044E-2</v>
      </c>
      <c r="BS14" s="25">
        <v>0.27469117198301385</v>
      </c>
      <c r="BT14" s="25">
        <v>0.17466883263873345</v>
      </c>
      <c r="BU14" s="25">
        <v>0.15500815519251543</v>
      </c>
      <c r="BV14" s="25">
        <v>0.6399728701354318</v>
      </c>
      <c r="BW14" s="25">
        <v>0.78781184730604481</v>
      </c>
      <c r="BX14" s="25">
        <v>0.43869962292580522</v>
      </c>
      <c r="BY14" s="25">
        <v>0.63618804003815155</v>
      </c>
      <c r="BZ14" s="25">
        <v>0.79164878142936379</v>
      </c>
      <c r="CA14" s="25">
        <v>0.78164722922341234</v>
      </c>
      <c r="CB14" s="25">
        <v>0.66484253799173976</v>
      </c>
      <c r="CC14" s="25">
        <v>0.2226825552651629</v>
      </c>
      <c r="CD14" s="25">
        <v>0.77916908255196904</v>
      </c>
      <c r="CE14" s="25">
        <v>0.91896445132419635</v>
      </c>
      <c r="CF14" s="25">
        <v>0.92358036682821942</v>
      </c>
      <c r="CG14" s="25">
        <v>0.14037649239076011</v>
      </c>
      <c r="CH14" s="25">
        <v>0.84821181859317973</v>
      </c>
      <c r="CI14" s="25">
        <v>0.50723116610857544</v>
      </c>
      <c r="CJ14" s="25">
        <v>0.88808379691757899</v>
      </c>
      <c r="CK14" s="25">
        <v>0.41205076318989098</v>
      </c>
      <c r="CL14" s="25">
        <v>0.31043910789753415</v>
      </c>
      <c r="CM14" s="25">
        <v>0.82867540660697403</v>
      </c>
      <c r="CN14" s="25">
        <v>1.7323419508262883E-2</v>
      </c>
      <c r="CO14" s="25">
        <v>0.51740876142098013</v>
      </c>
      <c r="CP14" s="25">
        <v>0.34197530976380486</v>
      </c>
      <c r="CQ14" s="25">
        <v>0.98335004013986116</v>
      </c>
      <c r="CR14" s="25">
        <v>0.30850348121754056</v>
      </c>
      <c r="CS14" s="25">
        <v>3.9787013725341103E-2</v>
      </c>
      <c r="CT14" s="25">
        <v>9.6008497820645911E-2</v>
      </c>
      <c r="CU14" s="25">
        <v>0.95813904630451352</v>
      </c>
      <c r="CV14" s="25">
        <v>0.49231960746137959</v>
      </c>
      <c r="CW14" s="25">
        <v>0.16701488141712062</v>
      </c>
    </row>
    <row r="15" spans="1:101" x14ac:dyDescent="0.25">
      <c r="A15">
        <f t="shared" si="3"/>
        <v>3</v>
      </c>
      <c r="B15" s="25">
        <v>6.1107790937102058E-2</v>
      </c>
      <c r="C15" s="25">
        <v>0.83346695204925836</v>
      </c>
      <c r="D15" s="25">
        <v>0.39678737916928686</v>
      </c>
      <c r="E15" s="25">
        <v>0.82178615957664869</v>
      </c>
      <c r="F15" s="25">
        <v>0.36601464218796598</v>
      </c>
      <c r="G15" s="25">
        <v>0.95343101718452716</v>
      </c>
      <c r="H15" s="25">
        <v>0.87056008782919259</v>
      </c>
      <c r="I15" s="25">
        <v>1.03053571496039E-2</v>
      </c>
      <c r="J15" s="25">
        <v>0.82994911589656828</v>
      </c>
      <c r="K15" s="25">
        <v>0.38193036117063117</v>
      </c>
      <c r="L15" s="25">
        <v>0.86069458900276563</v>
      </c>
      <c r="M15" s="25">
        <v>0.17999680324554923</v>
      </c>
      <c r="N15" s="25">
        <v>0.11910413023086441</v>
      </c>
      <c r="O15" s="25">
        <v>0.25172756633366822</v>
      </c>
      <c r="P15" s="25">
        <v>0.74642809286133249</v>
      </c>
      <c r="Q15" s="25">
        <v>0.77358774748221715</v>
      </c>
      <c r="R15" s="25">
        <v>0.69251042725540257</v>
      </c>
      <c r="S15" s="25">
        <v>0.59677305410746551</v>
      </c>
      <c r="T15" s="25">
        <v>0.5071915665133393</v>
      </c>
      <c r="U15" s="25">
        <v>0.35280885238759041</v>
      </c>
      <c r="V15" s="25">
        <v>0.9224817928384893</v>
      </c>
      <c r="W15" s="25">
        <v>0.27587637126244147</v>
      </c>
      <c r="X15" s="25">
        <v>0.10443236678622603</v>
      </c>
      <c r="Y15" s="25">
        <v>0.59979578239102593</v>
      </c>
      <c r="Z15" s="25">
        <v>0.1694775671441765</v>
      </c>
      <c r="AA15" s="25">
        <v>1.9138379064739142E-2</v>
      </c>
      <c r="AB15" s="25">
        <v>0.19163588494037931</v>
      </c>
      <c r="AC15" s="25">
        <v>0.89152964018761682</v>
      </c>
      <c r="AD15" s="25">
        <v>0.14375025210597125</v>
      </c>
      <c r="AE15" s="25">
        <v>0.48618308568069057</v>
      </c>
      <c r="AF15" s="25">
        <v>0.48121611965080802</v>
      </c>
      <c r="AG15" s="25">
        <v>0.30544333126304357</v>
      </c>
      <c r="AH15" s="25">
        <v>0.97441411528609356</v>
      </c>
      <c r="AI15" s="25">
        <v>0.850597379823407</v>
      </c>
      <c r="AJ15" s="25">
        <v>0.81355450829217479</v>
      </c>
      <c r="AK15" s="25">
        <v>0.85369225961332529</v>
      </c>
      <c r="AL15" s="25">
        <v>0.58672911465183053</v>
      </c>
      <c r="AM15" s="25">
        <v>0.16346403033740975</v>
      </c>
      <c r="AN15" s="25">
        <v>0.77557790292394124</v>
      </c>
      <c r="AO15" s="25">
        <v>0.54591655168759168</v>
      </c>
      <c r="AP15" s="25">
        <v>0.89183473285498216</v>
      </c>
      <c r="AQ15" s="25">
        <v>0.77102272743848943</v>
      </c>
      <c r="AR15" s="25">
        <v>0.64408453332627058</v>
      </c>
      <c r="AS15" s="25">
        <v>0.7000672904865205</v>
      </c>
      <c r="AT15" s="25">
        <v>0.37881048986542909</v>
      </c>
      <c r="AU15" s="25">
        <v>0.99089691576134542</v>
      </c>
      <c r="AV15" s="25">
        <v>0.95472523241197471</v>
      </c>
      <c r="AW15" s="25">
        <v>0.25356143781780549</v>
      </c>
      <c r="AX15" s="25">
        <v>0.26616867660632393</v>
      </c>
      <c r="AY15" s="25">
        <v>0.24186963899838998</v>
      </c>
      <c r="AZ15" s="25">
        <v>0.74094492901465503</v>
      </c>
      <c r="BA15" s="25">
        <v>0.98556438888007114</v>
      </c>
      <c r="BB15" s="25">
        <v>0.50119055633920906</v>
      </c>
      <c r="BC15" s="25">
        <v>0.78625521229508255</v>
      </c>
      <c r="BD15" s="25">
        <v>0.26171258314830625</v>
      </c>
      <c r="BE15" s="25">
        <v>0.74311230768319936</v>
      </c>
      <c r="BF15" s="25">
        <v>0.17767326139494899</v>
      </c>
      <c r="BG15" s="25">
        <v>8.0271640905836827E-3</v>
      </c>
      <c r="BH15" s="25">
        <v>0.79004540562159831</v>
      </c>
      <c r="BI15" s="25">
        <v>1.5222457186403471E-2</v>
      </c>
      <c r="BJ15" s="25">
        <v>0.51521463558471392</v>
      </c>
      <c r="BK15" s="25">
        <v>0.17526802504620331</v>
      </c>
      <c r="BL15" s="25">
        <v>0.17498884323101249</v>
      </c>
      <c r="BM15" s="25">
        <v>0.1171289292168991</v>
      </c>
      <c r="BN15" s="25">
        <v>0.77840075052224311</v>
      </c>
      <c r="BO15" s="25">
        <v>0.33080250374212616</v>
      </c>
      <c r="BP15" s="25">
        <v>0.70735988991977505</v>
      </c>
      <c r="BQ15" s="25">
        <v>0.80912371793821136</v>
      </c>
      <c r="BR15" s="25">
        <v>0.27479404978624933</v>
      </c>
      <c r="BS15" s="25">
        <v>0.1182526412990933</v>
      </c>
      <c r="BT15" s="25">
        <v>0.1560733852628603</v>
      </c>
      <c r="BU15" s="25">
        <v>0.97072817682468782</v>
      </c>
      <c r="BV15" s="25">
        <v>0.41701187198108269</v>
      </c>
      <c r="BW15" s="25">
        <v>0.12325830156066442</v>
      </c>
      <c r="BX15" s="25">
        <v>0.89324708979959488</v>
      </c>
      <c r="BY15" s="25">
        <v>0.49103054458222528</v>
      </c>
      <c r="BZ15" s="25">
        <v>0.77129087094911331</v>
      </c>
      <c r="CA15" s="25">
        <v>0.92967218521719097</v>
      </c>
      <c r="CB15" s="25">
        <v>0.90926717513206579</v>
      </c>
      <c r="CC15" s="25">
        <v>0.45668390005159443</v>
      </c>
      <c r="CD15" s="25">
        <v>0.13416227044568696</v>
      </c>
      <c r="CE15" s="25">
        <v>0.44382251236097259</v>
      </c>
      <c r="CF15" s="25">
        <v>0.32414412472555798</v>
      </c>
      <c r="CG15" s="25">
        <v>0.31494886890803986</v>
      </c>
      <c r="CH15" s="25">
        <v>0.63792406749836528</v>
      </c>
      <c r="CI15" s="25">
        <v>2.9432165471318994E-2</v>
      </c>
      <c r="CJ15" s="25">
        <v>0.3881364682133347</v>
      </c>
      <c r="CK15" s="25">
        <v>0.41999797022694729</v>
      </c>
      <c r="CL15" s="25">
        <v>0.68127451342687984</v>
      </c>
      <c r="CM15" s="25">
        <v>0.37783393175799951</v>
      </c>
      <c r="CN15" s="25">
        <v>0.48038850973063429</v>
      </c>
      <c r="CO15" s="25">
        <v>0.88765709545916793</v>
      </c>
      <c r="CP15" s="25">
        <v>0.49320368538957426</v>
      </c>
      <c r="CQ15" s="25">
        <v>0.51252823465402819</v>
      </c>
      <c r="CR15" s="25">
        <v>0.79174026693594568</v>
      </c>
      <c r="CS15" s="25">
        <v>0.22214862915311384</v>
      </c>
      <c r="CT15" s="25">
        <v>0.6447386315279533</v>
      </c>
      <c r="CU15" s="25">
        <v>0.50776605712298917</v>
      </c>
      <c r="CV15" s="25">
        <v>0.19408267838229376</v>
      </c>
      <c r="CW15" s="25">
        <v>0.71326800709051397</v>
      </c>
    </row>
    <row r="16" spans="1:101" x14ac:dyDescent="0.25">
      <c r="A16">
        <f t="shared" si="3"/>
        <v>4</v>
      </c>
      <c r="B16" s="25">
        <v>0.99156754193441354</v>
      </c>
      <c r="C16" s="25">
        <v>0.57401880620624113</v>
      </c>
      <c r="D16" s="25">
        <v>0.86571098462218954</v>
      </c>
      <c r="E16" s="25">
        <v>0.82628069462978382</v>
      </c>
      <c r="F16" s="25">
        <v>0.83414747502440689</v>
      </c>
      <c r="G16" s="25">
        <v>0.93349421723897541</v>
      </c>
      <c r="H16" s="25">
        <v>0.43521530038313161</v>
      </c>
      <c r="I16" s="25">
        <v>4.9251076408519778E-2</v>
      </c>
      <c r="J16" s="25">
        <v>0.17300239113001881</v>
      </c>
      <c r="K16" s="25">
        <v>0.81586323049933673</v>
      </c>
      <c r="L16" s="25">
        <v>0.10049469192779759</v>
      </c>
      <c r="M16" s="25">
        <v>0.31964991225689954</v>
      </c>
      <c r="N16" s="25">
        <v>9.8602998925461427E-2</v>
      </c>
      <c r="O16" s="25">
        <v>0.83103551243847995</v>
      </c>
      <c r="P16" s="25">
        <v>0.2732324064571765</v>
      </c>
      <c r="Q16" s="25">
        <v>0.61986656320035871</v>
      </c>
      <c r="R16" s="25">
        <v>0.63575254671304271</v>
      </c>
      <c r="S16" s="25">
        <v>1.4907499922312328E-2</v>
      </c>
      <c r="T16" s="25">
        <v>0.61919794507531467</v>
      </c>
      <c r="U16" s="25">
        <v>0.47409325593582863</v>
      </c>
      <c r="V16" s="25">
        <v>0.59523010803247101</v>
      </c>
      <c r="W16" s="25">
        <v>0.29357697305250408</v>
      </c>
      <c r="X16" s="25">
        <v>0.46216470398224108</v>
      </c>
      <c r="Y16" s="25">
        <v>0.37017284942496365</v>
      </c>
      <c r="Z16" s="25">
        <v>0.56381531326509648</v>
      </c>
      <c r="AA16" s="25">
        <v>0.25741826307681892</v>
      </c>
      <c r="AB16" s="25">
        <v>0.40863786810990688</v>
      </c>
      <c r="AC16" s="25">
        <v>0.46339433673326902</v>
      </c>
      <c r="AD16" s="25">
        <v>0.17939694930323202</v>
      </c>
      <c r="AE16" s="25">
        <v>0.14490170775281652</v>
      </c>
      <c r="AF16" s="25">
        <v>0.98102495938956946</v>
      </c>
      <c r="AG16" s="25">
        <v>0.12130209751299259</v>
      </c>
      <c r="AH16" s="25">
        <v>7.1573884298373414E-2</v>
      </c>
      <c r="AI16" s="25">
        <v>0.40756065515926132</v>
      </c>
      <c r="AJ16" s="25">
        <v>0.43841587266682436</v>
      </c>
      <c r="AK16" s="25">
        <v>0.5337156068760216</v>
      </c>
      <c r="AL16" s="25">
        <v>0.12489665324050714</v>
      </c>
      <c r="AM16" s="25">
        <v>0.91668190182835663</v>
      </c>
      <c r="AN16" s="25">
        <v>0.21050299445178933</v>
      </c>
      <c r="AO16" s="25">
        <v>0.19529444958111841</v>
      </c>
      <c r="AP16" s="25">
        <v>0.9159980365831667</v>
      </c>
      <c r="AQ16" s="25">
        <v>0.17396186838309524</v>
      </c>
      <c r="AR16" s="25">
        <v>0.85089952442373396</v>
      </c>
      <c r="AS16" s="25">
        <v>0.62882252496048729</v>
      </c>
      <c r="AT16" s="25">
        <v>0.72260467458125366</v>
      </c>
      <c r="AU16" s="25">
        <v>0.27164860751776843</v>
      </c>
      <c r="AV16" s="25">
        <v>0.26047122125956002</v>
      </c>
      <c r="AW16" s="25">
        <v>0.51611899661623584</v>
      </c>
      <c r="AX16" s="25">
        <v>0.550538362725143</v>
      </c>
      <c r="AY16" s="25">
        <v>0.36954591578417539</v>
      </c>
      <c r="AZ16" s="25">
        <v>0.83918975354442971</v>
      </c>
      <c r="BA16" s="25">
        <v>0.57280682516301629</v>
      </c>
      <c r="BB16" s="25">
        <v>0.26449935321203977</v>
      </c>
      <c r="BC16" s="25">
        <v>0.76749115334304008</v>
      </c>
      <c r="BD16" s="25">
        <v>0.71126751448827752</v>
      </c>
      <c r="BE16" s="25">
        <v>0.74802723286565298</v>
      </c>
      <c r="BF16" s="25">
        <v>0.44149877083161471</v>
      </c>
      <c r="BG16" s="25">
        <v>0.21753109085523958</v>
      </c>
      <c r="BH16" s="25">
        <v>0.19049894495002517</v>
      </c>
      <c r="BI16" s="25">
        <v>0.66385419494669584</v>
      </c>
      <c r="BJ16" s="25">
        <v>0.21897581681379341</v>
      </c>
      <c r="BK16" s="25">
        <v>0.80893367387422987</v>
      </c>
      <c r="BL16" s="25">
        <v>0.68369352358840485</v>
      </c>
      <c r="BM16" s="25">
        <v>0.75386869330926787</v>
      </c>
      <c r="BN16" s="25">
        <v>0.69150843511613924</v>
      </c>
      <c r="BO16" s="25">
        <v>0.90106833905859451</v>
      </c>
      <c r="BP16" s="25">
        <v>0.51400787621682564</v>
      </c>
      <c r="BQ16" s="25">
        <v>0.78253703477440528</v>
      </c>
      <c r="BR16" s="25">
        <v>0.53871350909678239</v>
      </c>
      <c r="BS16" s="25">
        <v>0.63320606336221474</v>
      </c>
      <c r="BT16" s="25">
        <v>0.30189494484533375</v>
      </c>
      <c r="BU16" s="25">
        <v>0.24466163435939747</v>
      </c>
      <c r="BV16" s="25">
        <v>0.97706929156060185</v>
      </c>
      <c r="BW16" s="25">
        <v>0.23593496592506857</v>
      </c>
      <c r="BX16" s="25">
        <v>0.51269742531305751</v>
      </c>
      <c r="BY16" s="25">
        <v>0.70140992909883837</v>
      </c>
      <c r="BZ16" s="25">
        <v>0.1623530644014084</v>
      </c>
      <c r="CA16" s="25">
        <v>0.81826741071745401</v>
      </c>
      <c r="CB16" s="25">
        <v>0.55502235306445979</v>
      </c>
      <c r="CC16" s="25">
        <v>0.90357074506435364</v>
      </c>
      <c r="CD16" s="25">
        <v>0.30321300563853459</v>
      </c>
      <c r="CE16" s="25">
        <v>0.69986570178329921</v>
      </c>
      <c r="CF16" s="25">
        <v>1.7173734770643767E-2</v>
      </c>
      <c r="CG16" s="25">
        <v>0.1230847480510614</v>
      </c>
      <c r="CH16" s="25">
        <v>0.69158287226633652</v>
      </c>
      <c r="CI16" s="25">
        <v>3.1978625209177047E-2</v>
      </c>
      <c r="CJ16" s="25">
        <v>0.60098610418064979</v>
      </c>
      <c r="CK16" s="25">
        <v>0.78328231764350276</v>
      </c>
      <c r="CL16" s="25">
        <v>0.80915605516617106</v>
      </c>
      <c r="CM16" s="25">
        <v>0.37327433214797634</v>
      </c>
      <c r="CN16" s="25">
        <v>0.86113538836584136</v>
      </c>
      <c r="CO16" s="25">
        <v>0.82486406621439345</v>
      </c>
      <c r="CP16" s="25">
        <v>0.22357865455009474</v>
      </c>
      <c r="CQ16" s="25">
        <v>0.89335311641989257</v>
      </c>
      <c r="CR16" s="25">
        <v>0.67222265238819712</v>
      </c>
      <c r="CS16" s="25">
        <v>0.37071090149423869</v>
      </c>
      <c r="CT16" s="25">
        <v>0.839083857603941</v>
      </c>
      <c r="CU16" s="25">
        <v>0.71385997682872537</v>
      </c>
      <c r="CV16" s="25">
        <v>0.26267535656334018</v>
      </c>
      <c r="CW16" s="25">
        <v>6.5991115973605297E-2</v>
      </c>
    </row>
    <row r="17" spans="1:101" x14ac:dyDescent="0.25">
      <c r="A17">
        <f t="shared" si="3"/>
        <v>5</v>
      </c>
      <c r="B17" s="25">
        <v>0.19189277464898302</v>
      </c>
      <c r="C17" s="25">
        <v>0.39620165219416981</v>
      </c>
      <c r="D17" s="25">
        <v>0.34130549493810525</v>
      </c>
      <c r="E17" s="25">
        <v>0.57810779131053669</v>
      </c>
      <c r="F17" s="25">
        <v>0.22909828733262927</v>
      </c>
      <c r="G17" s="25">
        <v>0.3613582987828905</v>
      </c>
      <c r="H17" s="25">
        <v>0.45618179327955044</v>
      </c>
      <c r="I17" s="25">
        <v>0.39522314241360879</v>
      </c>
      <c r="J17" s="25">
        <v>0.12021162768637794</v>
      </c>
      <c r="K17" s="25">
        <v>0.78323300324178102</v>
      </c>
      <c r="L17" s="25">
        <v>0.15130658042323641</v>
      </c>
      <c r="M17" s="25">
        <v>0.51255925566329608</v>
      </c>
      <c r="N17" s="25">
        <v>0.55279266808578109</v>
      </c>
      <c r="O17" s="25">
        <v>0.96909381435549158</v>
      </c>
      <c r="P17" s="25">
        <v>0.9756571595856004</v>
      </c>
      <c r="Q17" s="25">
        <v>0.32997736273831413</v>
      </c>
      <c r="R17" s="25">
        <v>0.6570331720054422</v>
      </c>
      <c r="S17" s="25">
        <v>0.53652874345408796</v>
      </c>
      <c r="T17" s="25">
        <v>0.58836389388560084</v>
      </c>
      <c r="U17" s="25">
        <v>0.8924081647129134</v>
      </c>
      <c r="V17" s="25">
        <v>0.48215816441389769</v>
      </c>
      <c r="W17" s="25">
        <v>0.73449147650516211</v>
      </c>
      <c r="X17" s="25">
        <v>0.16770168558668352</v>
      </c>
      <c r="Y17" s="25">
        <v>0.83434748817785087</v>
      </c>
      <c r="Z17" s="25">
        <v>0.13596337272741199</v>
      </c>
      <c r="AA17" s="25">
        <v>0.55681385735116562</v>
      </c>
      <c r="AB17" s="25">
        <v>0.40068787336304768</v>
      </c>
      <c r="AC17" s="25">
        <v>0.913282061686299</v>
      </c>
      <c r="AD17" s="25">
        <v>4.9820557563403756E-2</v>
      </c>
      <c r="AE17" s="25">
        <v>0.2962260640005635</v>
      </c>
      <c r="AF17" s="25">
        <v>0.62357265075148161</v>
      </c>
      <c r="AG17" s="25">
        <v>0.14387584328109349</v>
      </c>
      <c r="AH17" s="25">
        <v>0.3554000784715321</v>
      </c>
      <c r="AI17" s="25">
        <v>0.9807473538472774</v>
      </c>
      <c r="AJ17" s="25">
        <v>0.67601093392489853</v>
      </c>
      <c r="AK17" s="25">
        <v>0.7803800675682504</v>
      </c>
      <c r="AL17" s="25">
        <v>0.42265159877957725</v>
      </c>
      <c r="AM17" s="25">
        <v>0.66897596129019488</v>
      </c>
      <c r="AN17" s="25">
        <v>9.883652619654304E-2</v>
      </c>
      <c r="AO17" s="25">
        <v>2.7265291385550783E-2</v>
      </c>
      <c r="AP17" s="25">
        <v>0.27001496417712245</v>
      </c>
      <c r="AQ17" s="25">
        <v>3.965462614681714E-2</v>
      </c>
      <c r="AR17" s="25">
        <v>0.71570389913185239</v>
      </c>
      <c r="AS17" s="25">
        <v>0.43323812185604071</v>
      </c>
      <c r="AT17" s="25">
        <v>0.51608812798486892</v>
      </c>
      <c r="AU17" s="25">
        <v>0.63501354830880352</v>
      </c>
      <c r="AV17" s="25">
        <v>0.47556384613196134</v>
      </c>
      <c r="AW17" s="25">
        <v>0.89608475033634583</v>
      </c>
      <c r="AX17" s="25">
        <v>0.47463724990540035</v>
      </c>
      <c r="AY17" s="25">
        <v>0.5196594687652597</v>
      </c>
      <c r="AZ17" s="25">
        <v>0.56318349056536421</v>
      </c>
      <c r="BA17" s="25">
        <v>0.77452170749735261</v>
      </c>
      <c r="BB17" s="25">
        <v>0.85605638331974765</v>
      </c>
      <c r="BC17" s="25">
        <v>0.869666910308875</v>
      </c>
      <c r="BD17" s="25">
        <v>0.66844036628684744</v>
      </c>
      <c r="BE17" s="25">
        <v>0.72429862727642047</v>
      </c>
      <c r="BF17" s="25">
        <v>0.18063505321384654</v>
      </c>
      <c r="BG17" s="25">
        <v>0.95515718160276963</v>
      </c>
      <c r="BH17" s="25">
        <v>0.1734508158615411</v>
      </c>
      <c r="BI17" s="25">
        <v>0.73470085655043116</v>
      </c>
      <c r="BJ17" s="25">
        <v>0.28164657967532469</v>
      </c>
      <c r="BK17" s="25">
        <v>0.68183779942219991</v>
      </c>
      <c r="BL17" s="25">
        <v>0.94053872444668984</v>
      </c>
      <c r="BM17" s="25">
        <v>0.5686839456698235</v>
      </c>
      <c r="BN17" s="25">
        <v>0.271247188170613</v>
      </c>
      <c r="BO17" s="25">
        <v>0.4174819608204271</v>
      </c>
      <c r="BP17" s="25">
        <v>0.90716327518680206</v>
      </c>
      <c r="BQ17" s="25">
        <v>0.41973274578009789</v>
      </c>
      <c r="BR17" s="25">
        <v>0.57954764922755897</v>
      </c>
      <c r="BS17" s="25">
        <v>0.17103835792250399</v>
      </c>
      <c r="BT17" s="25">
        <v>0.96750279097102221</v>
      </c>
      <c r="BU17" s="25">
        <v>2.9719663308736322E-2</v>
      </c>
      <c r="BV17" s="25">
        <v>0.15324270470081169</v>
      </c>
      <c r="BW17" s="25">
        <v>0.37156228127716007</v>
      </c>
      <c r="BX17" s="25">
        <v>0.14796092135454431</v>
      </c>
      <c r="BY17" s="25">
        <v>0.14413239720428261</v>
      </c>
      <c r="BZ17" s="25">
        <v>0.96871530531663097</v>
      </c>
      <c r="CA17" s="25">
        <v>0.11964691437741048</v>
      </c>
      <c r="CB17" s="25">
        <v>0.57891629712099657</v>
      </c>
      <c r="CC17" s="25">
        <v>0.2878779763328646</v>
      </c>
      <c r="CD17" s="25">
        <v>0.5745340018181061</v>
      </c>
      <c r="CE17" s="25">
        <v>0.32946178091397382</v>
      </c>
      <c r="CF17" s="25">
        <v>0.30319849018930523</v>
      </c>
      <c r="CG17" s="25">
        <v>0.58692324663246231</v>
      </c>
      <c r="CH17" s="25">
        <v>9.6615075053529842E-2</v>
      </c>
      <c r="CI17" s="25">
        <v>0.92928955395567192</v>
      </c>
      <c r="CJ17" s="25">
        <v>0.74622861118891981</v>
      </c>
      <c r="CK17" s="25">
        <v>1.1015046955174412E-2</v>
      </c>
      <c r="CL17" s="25">
        <v>0.48378618862855394</v>
      </c>
      <c r="CM17" s="25">
        <v>0.69468611463450758</v>
      </c>
      <c r="CN17" s="25">
        <v>0.58262723096030444</v>
      </c>
      <c r="CO17" s="25">
        <v>0.42497668723665283</v>
      </c>
      <c r="CP17" s="25">
        <v>0.94935003723161637</v>
      </c>
      <c r="CQ17" s="25">
        <v>0.2759215979994869</v>
      </c>
      <c r="CR17" s="25">
        <v>0.70775175435173787</v>
      </c>
      <c r="CS17" s="25">
        <v>0.81393927529403043</v>
      </c>
      <c r="CT17" s="25">
        <v>0.96603783314690805</v>
      </c>
      <c r="CU17" s="25">
        <v>0.98271890694222752</v>
      </c>
      <c r="CV17" s="25">
        <v>0.78948171060554595</v>
      </c>
      <c r="CW17" s="25">
        <v>0.3807853761701574</v>
      </c>
    </row>
    <row r="18" spans="1:101" x14ac:dyDescent="0.25">
      <c r="A18">
        <f t="shared" si="3"/>
        <v>6</v>
      </c>
      <c r="B18" s="25">
        <v>2.2908970382020777E-2</v>
      </c>
      <c r="C18" s="25">
        <v>0.58540524177368025</v>
      </c>
      <c r="D18" s="25">
        <v>0.8317916853614945</v>
      </c>
      <c r="E18" s="25">
        <v>0.33677063002849184</v>
      </c>
      <c r="F18" s="25">
        <v>0.27642029077818686</v>
      </c>
      <c r="G18" s="25">
        <v>0.58811121525105037</v>
      </c>
      <c r="H18" s="25">
        <v>0.3009346847238602</v>
      </c>
      <c r="I18" s="25">
        <v>0.37697187470416071</v>
      </c>
      <c r="J18" s="25">
        <v>0.93034530878774846</v>
      </c>
      <c r="K18" s="25">
        <v>0.83999753537450461</v>
      </c>
      <c r="L18" s="25">
        <v>0.25827259569480387</v>
      </c>
      <c r="M18" s="25">
        <v>0.40166662043402801</v>
      </c>
      <c r="N18" s="25">
        <v>0.52525533294115812</v>
      </c>
      <c r="O18" s="25">
        <v>0.86735900406417621</v>
      </c>
      <c r="P18" s="25">
        <v>0.27269387348418483</v>
      </c>
      <c r="Q18" s="25">
        <v>0.18188004584812101</v>
      </c>
      <c r="R18" s="25">
        <v>0.93624615853651716</v>
      </c>
      <c r="S18" s="25">
        <v>0.11471113761758611</v>
      </c>
      <c r="T18" s="25">
        <v>0.73460628029539243</v>
      </c>
      <c r="U18" s="25">
        <v>0.70202108197374402</v>
      </c>
      <c r="V18" s="25">
        <v>0.31019541831823916</v>
      </c>
      <c r="W18" s="25">
        <v>0.78504307434783482</v>
      </c>
      <c r="X18" s="25">
        <v>0.38458867456839274</v>
      </c>
      <c r="Y18" s="25">
        <v>0.61877766549100444</v>
      </c>
      <c r="Z18" s="25">
        <v>0.21760984983475085</v>
      </c>
      <c r="AA18" s="25">
        <v>0.69142432946375765</v>
      </c>
      <c r="AB18" s="25">
        <v>0.76424635613772496</v>
      </c>
      <c r="AC18" s="25">
        <v>0.28177387599729309</v>
      </c>
      <c r="AD18" s="25">
        <v>0.18314231351007515</v>
      </c>
      <c r="AE18" s="25">
        <v>0.53344242111330709</v>
      </c>
      <c r="AF18" s="25">
        <v>0.50017224502358415</v>
      </c>
      <c r="AG18" s="25">
        <v>0.75266740392674536</v>
      </c>
      <c r="AH18" s="25">
        <v>0.15263090718576378</v>
      </c>
      <c r="AI18" s="25">
        <v>0.68846178660622581</v>
      </c>
      <c r="AJ18" s="25">
        <v>0.63979881104940073</v>
      </c>
      <c r="AK18" s="25">
        <v>0.66379937431522251</v>
      </c>
      <c r="AL18" s="25">
        <v>0.22316493895796985</v>
      </c>
      <c r="AM18" s="25">
        <v>0.42568073057585365</v>
      </c>
      <c r="AN18" s="25">
        <v>0.45675480463648266</v>
      </c>
      <c r="AO18" s="25">
        <v>0.71272656911102306</v>
      </c>
      <c r="AP18" s="25">
        <v>0.99071278199284851</v>
      </c>
      <c r="AQ18" s="25">
        <v>0.55386405349254331</v>
      </c>
      <c r="AR18" s="25">
        <v>0.12976773274649234</v>
      </c>
      <c r="AS18" s="25">
        <v>1.6719731848374719E-3</v>
      </c>
      <c r="AT18" s="25">
        <v>0.5451095509934506</v>
      </c>
      <c r="AU18" s="25">
        <v>0.15344550054979778</v>
      </c>
      <c r="AV18" s="25">
        <v>0.93177489000274216</v>
      </c>
      <c r="AW18" s="25">
        <v>0.56284877036162495</v>
      </c>
      <c r="AX18" s="25">
        <v>0.96843982332024647</v>
      </c>
      <c r="AY18" s="25">
        <v>0.3041464453900925</v>
      </c>
      <c r="AZ18" s="25">
        <v>0.4443803330156274</v>
      </c>
      <c r="BA18" s="25">
        <v>0.75364883785615877</v>
      </c>
      <c r="BB18" s="25">
        <v>3.6767638457870122E-2</v>
      </c>
      <c r="BC18" s="25">
        <v>0.19624189966319916</v>
      </c>
      <c r="BD18" s="25">
        <v>0.61465775784205479</v>
      </c>
      <c r="BE18" s="25">
        <v>9.2523961781345032E-2</v>
      </c>
      <c r="BF18" s="25">
        <v>0.27200163891105633</v>
      </c>
      <c r="BG18" s="25">
        <v>0.51048993380969643</v>
      </c>
      <c r="BH18" s="25">
        <v>0.39829390967762168</v>
      </c>
      <c r="BI18" s="25">
        <v>0.34974786627452881</v>
      </c>
      <c r="BJ18" s="25">
        <v>0.31136823388352364</v>
      </c>
      <c r="BK18" s="25">
        <v>0.16372079338442658</v>
      </c>
      <c r="BL18" s="25">
        <v>0.37042192592997625</v>
      </c>
      <c r="BM18" s="25">
        <v>0.36360786115429666</v>
      </c>
      <c r="BN18" s="25">
        <v>0.21386788160842285</v>
      </c>
      <c r="BO18" s="25">
        <v>0.55342326712949785</v>
      </c>
      <c r="BP18" s="25">
        <v>0.95117299730932525</v>
      </c>
      <c r="BQ18" s="25">
        <v>0.15532097102637255</v>
      </c>
      <c r="BR18" s="25">
        <v>0.80109123572492369</v>
      </c>
      <c r="BS18" s="25">
        <v>0.57056441746123321</v>
      </c>
      <c r="BT18" s="25">
        <v>0.69181432560346234</v>
      </c>
      <c r="BU18" s="25">
        <v>0.83558820027268155</v>
      </c>
      <c r="BV18" s="25">
        <v>0.67478550593674425</v>
      </c>
      <c r="BW18" s="25">
        <v>0.72396495099845737</v>
      </c>
      <c r="BX18" s="25">
        <v>9.2848436898378295E-2</v>
      </c>
      <c r="BY18" s="25">
        <v>0.69746028974066265</v>
      </c>
      <c r="BZ18" s="25">
        <v>0.26227373397479836</v>
      </c>
      <c r="CA18" s="25">
        <v>0.82094001425740804</v>
      </c>
      <c r="CB18" s="25">
        <v>0.64727384993201187</v>
      </c>
      <c r="CC18" s="25">
        <v>0.12396844917972838</v>
      </c>
      <c r="CD18" s="25">
        <v>0.32396724185557879</v>
      </c>
      <c r="CE18" s="25">
        <v>0.95722560540023527</v>
      </c>
      <c r="CF18" s="25">
        <v>0.73895139108591346</v>
      </c>
      <c r="CG18" s="25">
        <v>0.17233803315654883</v>
      </c>
      <c r="CH18" s="25">
        <v>0.56117624126717081</v>
      </c>
      <c r="CI18" s="25">
        <v>0.8936921735151212</v>
      </c>
      <c r="CJ18" s="25">
        <v>0.86019843445017097</v>
      </c>
      <c r="CK18" s="25">
        <v>0.52430906923758491</v>
      </c>
      <c r="CL18" s="25">
        <v>0.69988633467756212</v>
      </c>
      <c r="CM18" s="25">
        <v>0.77839315972691192</v>
      </c>
      <c r="CN18" s="25">
        <v>0.23878244126287229</v>
      </c>
      <c r="CO18" s="25">
        <v>0.55674270690898653</v>
      </c>
      <c r="CP18" s="25">
        <v>0.41613244742081479</v>
      </c>
      <c r="CQ18" s="25">
        <v>0.29862155285902603</v>
      </c>
      <c r="CR18" s="25">
        <v>0.23250886322957121</v>
      </c>
      <c r="CS18" s="25">
        <v>0.71155508499398668</v>
      </c>
      <c r="CT18" s="25">
        <v>0.96573289522035044</v>
      </c>
      <c r="CU18" s="25">
        <v>0.76713542619850894</v>
      </c>
      <c r="CV18" s="25">
        <v>0.89130228045587245</v>
      </c>
      <c r="CW18" s="25">
        <v>0.59273636370931648</v>
      </c>
    </row>
    <row r="19" spans="1:101" x14ac:dyDescent="0.25">
      <c r="A19">
        <f t="shared" si="3"/>
        <v>7</v>
      </c>
      <c r="B19" s="25">
        <v>0.31555474039962572</v>
      </c>
      <c r="C19" s="25">
        <v>0.3308144932521041</v>
      </c>
      <c r="D19" s="25">
        <v>0.31327134677045165</v>
      </c>
      <c r="E19" s="25">
        <v>0.17824148620123015</v>
      </c>
      <c r="F19" s="25">
        <v>0.9360731334829191</v>
      </c>
      <c r="G19" s="25">
        <v>0.52688849020012096</v>
      </c>
      <c r="H19" s="25">
        <v>0.38892215663377983</v>
      </c>
      <c r="I19" s="25">
        <v>0.88026954478790598</v>
      </c>
      <c r="J19" s="25">
        <v>0.25642406882523483</v>
      </c>
      <c r="K19" s="25">
        <v>0.34868973103669343</v>
      </c>
      <c r="L19" s="25">
        <v>0.38080333145398859</v>
      </c>
      <c r="M19" s="25">
        <v>0.75208344581073339</v>
      </c>
      <c r="N19" s="25">
        <v>0.27526843125125688</v>
      </c>
      <c r="O19" s="25">
        <v>0.66703502843784268</v>
      </c>
      <c r="P19" s="25">
        <v>0.19116160026629825</v>
      </c>
      <c r="Q19" s="25">
        <v>0.36111979750264112</v>
      </c>
      <c r="R19" s="25">
        <v>0.41183483641756524</v>
      </c>
      <c r="S19" s="25">
        <v>0.52468349605777309</v>
      </c>
      <c r="T19" s="25">
        <v>0.97818048321969842</v>
      </c>
      <c r="U19" s="25">
        <v>0.75625831577713176</v>
      </c>
      <c r="V19" s="25">
        <v>9.4880619108537179E-3</v>
      </c>
      <c r="W19" s="25">
        <v>0.85299082340204513</v>
      </c>
      <c r="X19" s="25">
        <v>0.90354603008701273</v>
      </c>
      <c r="Y19" s="25">
        <v>0.33711293259454567</v>
      </c>
      <c r="Z19" s="25">
        <v>0.23377072118693232</v>
      </c>
      <c r="AA19" s="25">
        <v>0.7795807013093069</v>
      </c>
      <c r="AB19" s="25">
        <v>0.59263231740390765</v>
      </c>
      <c r="AC19" s="25">
        <v>3.0282270247655729E-3</v>
      </c>
      <c r="AD19" s="25">
        <v>0.90977614723431</v>
      </c>
      <c r="AE19" s="25">
        <v>0.78983415630557852</v>
      </c>
      <c r="AF19" s="25">
        <v>0.53898922798796722</v>
      </c>
      <c r="AG19" s="25">
        <v>0.20261453989865019</v>
      </c>
      <c r="AH19" s="25">
        <v>0.58969335569947146</v>
      </c>
      <c r="AI19" s="25">
        <v>0.72578312690137192</v>
      </c>
      <c r="AJ19" s="25">
        <v>0.88713148837969458</v>
      </c>
      <c r="AK19" s="25">
        <v>0.57662331504190811</v>
      </c>
      <c r="AL19" s="25">
        <v>0.59352989947255197</v>
      </c>
      <c r="AM19" s="25">
        <v>0.36068962329881948</v>
      </c>
      <c r="AN19" s="25">
        <v>0.77081482530926437</v>
      </c>
      <c r="AO19" s="25">
        <v>0.80420647759759301</v>
      </c>
      <c r="AP19" s="25">
        <v>0.94171450484870667</v>
      </c>
      <c r="AQ19" s="25">
        <v>0.5109563502654858</v>
      </c>
      <c r="AR19" s="25">
        <v>0.24373865022190389</v>
      </c>
      <c r="AS19" s="25">
        <v>0.98804215319946198</v>
      </c>
      <c r="AT19" s="25">
        <v>0.78687588068971204</v>
      </c>
      <c r="AU19" s="25">
        <v>0.83767540927653961</v>
      </c>
      <c r="AV19" s="25">
        <v>0.62325201680808795</v>
      </c>
      <c r="AW19" s="25">
        <v>0.53339310324140976</v>
      </c>
      <c r="AX19" s="25">
        <v>0.71688130802862182</v>
      </c>
      <c r="AY19" s="25">
        <v>0.36088886043294743</v>
      </c>
      <c r="AZ19" s="25">
        <v>0.39375736055928157</v>
      </c>
      <c r="BA19" s="25">
        <v>0.96518890710167626</v>
      </c>
      <c r="BB19" s="25">
        <v>0.31159989414830913</v>
      </c>
      <c r="BC19" s="25">
        <v>0.90271039033975842</v>
      </c>
      <c r="BD19" s="25">
        <v>0.29552972962962376</v>
      </c>
      <c r="BE19" s="25">
        <v>0.4735964174075451</v>
      </c>
      <c r="BF19" s="25">
        <v>0.46266693861730346</v>
      </c>
      <c r="BG19" s="25">
        <v>0.97015196668803194</v>
      </c>
      <c r="BH19" s="25">
        <v>0.7549741105116915</v>
      </c>
      <c r="BI19" s="25">
        <v>0.10100045250683709</v>
      </c>
      <c r="BJ19" s="25">
        <v>5.0238835947313931E-2</v>
      </c>
      <c r="BK19" s="25">
        <v>2.6573050977686696E-2</v>
      </c>
      <c r="BL19" s="25">
        <v>0.62114354450925058</v>
      </c>
      <c r="BM19" s="25">
        <v>0.4602539477896469</v>
      </c>
      <c r="BN19" s="25">
        <v>2.2162789226153556E-2</v>
      </c>
      <c r="BO19" s="25">
        <v>0.90974279765390664</v>
      </c>
      <c r="BP19" s="25">
        <v>0.69738884975909532</v>
      </c>
      <c r="BQ19" s="25">
        <v>0.29600468898508414</v>
      </c>
      <c r="BR19" s="25">
        <v>0.91373557099074887</v>
      </c>
      <c r="BS19" s="25">
        <v>0.43951286691923863</v>
      </c>
      <c r="BT19" s="25">
        <v>0.50599180563704016</v>
      </c>
      <c r="BU19" s="25">
        <v>0.96228955539783367</v>
      </c>
      <c r="BV19" s="25">
        <v>0.10790031667243405</v>
      </c>
      <c r="BW19" s="25">
        <v>0.62418121643292146</v>
      </c>
      <c r="BX19" s="25">
        <v>0.51764089163413607</v>
      </c>
      <c r="BY19" s="25">
        <v>0.23152402898823388</v>
      </c>
      <c r="BZ19" s="25">
        <v>0.97130799098270282</v>
      </c>
      <c r="CA19" s="25">
        <v>0.47690128230932594</v>
      </c>
      <c r="CB19" s="25">
        <v>0.47711465791970886</v>
      </c>
      <c r="CC19" s="25">
        <v>0.39042108431341571</v>
      </c>
      <c r="CD19" s="25">
        <v>0.72075703796141821</v>
      </c>
      <c r="CE19" s="25">
        <v>0.71053439725028922</v>
      </c>
      <c r="CF19" s="25">
        <v>0.50236302544265388</v>
      </c>
      <c r="CG19" s="25">
        <v>0.12412825257648286</v>
      </c>
      <c r="CH19" s="25">
        <v>0.2986461575309336</v>
      </c>
      <c r="CI19" s="25">
        <v>0.96958598345669988</v>
      </c>
      <c r="CJ19" s="25">
        <v>0.64874388120658599</v>
      </c>
      <c r="CK19" s="25">
        <v>0.72861236933497653</v>
      </c>
      <c r="CL19" s="25">
        <v>0.26855649005038884</v>
      </c>
      <c r="CM19" s="25">
        <v>0.28465427480213179</v>
      </c>
      <c r="CN19" s="25">
        <v>0.12937075579507518</v>
      </c>
      <c r="CO19" s="25">
        <v>0.57169704121267728</v>
      </c>
      <c r="CP19" s="25">
        <v>0.43248503014074513</v>
      </c>
      <c r="CQ19" s="25">
        <v>0.69309580773368529</v>
      </c>
      <c r="CR19" s="25">
        <v>0.44543755670123664</v>
      </c>
      <c r="CS19" s="25">
        <v>0.44526313257539807</v>
      </c>
      <c r="CT19" s="25">
        <v>0.31465309576302436</v>
      </c>
      <c r="CU19" s="25">
        <v>0.39453814326078263</v>
      </c>
      <c r="CV19" s="25">
        <v>0.33653454199951005</v>
      </c>
      <c r="CW19" s="25">
        <v>0.5967371445635471</v>
      </c>
    </row>
    <row r="20" spans="1:101" x14ac:dyDescent="0.25">
      <c r="A20">
        <f t="shared" si="3"/>
        <v>8</v>
      </c>
      <c r="B20" s="25">
        <v>0.94768822258821028</v>
      </c>
      <c r="C20" s="25">
        <v>0.82615997890090653</v>
      </c>
      <c r="D20" s="25">
        <v>0.51055363740696835</v>
      </c>
      <c r="E20" s="25">
        <v>0.3878127310508479</v>
      </c>
      <c r="F20" s="25">
        <v>8.482960172629761E-2</v>
      </c>
      <c r="G20" s="25">
        <v>0.18390559706234899</v>
      </c>
      <c r="H20" s="25">
        <v>0.19313531120479377</v>
      </c>
      <c r="I20" s="25">
        <v>0.6234962973933591</v>
      </c>
      <c r="J20" s="25">
        <v>0.98086107799812627</v>
      </c>
      <c r="K20" s="25">
        <v>0.73019460267072023</v>
      </c>
      <c r="L20" s="25">
        <v>0.15868500053875179</v>
      </c>
      <c r="M20" s="25">
        <v>0.42199572498148019</v>
      </c>
      <c r="N20" s="25">
        <v>0.32996606623830205</v>
      </c>
      <c r="O20" s="25">
        <v>0.63039833334228379</v>
      </c>
      <c r="P20" s="25">
        <v>0.56992533773175758</v>
      </c>
      <c r="Q20" s="25">
        <v>0.55135375270251918</v>
      </c>
      <c r="R20" s="25">
        <v>0.92647930039892457</v>
      </c>
      <c r="S20" s="25">
        <v>0.25334742958530887</v>
      </c>
      <c r="T20" s="25">
        <v>0.42268907813845757</v>
      </c>
      <c r="U20" s="25">
        <v>0.14671947045296263</v>
      </c>
      <c r="V20" s="25">
        <v>8.2355453934184419E-2</v>
      </c>
      <c r="W20" s="25">
        <v>0.75548902687013175</v>
      </c>
      <c r="X20" s="25">
        <v>9.5017834723859829E-2</v>
      </c>
      <c r="Y20" s="25">
        <v>0.20058104333003457</v>
      </c>
      <c r="Z20" s="25">
        <v>0.11762548697324426</v>
      </c>
      <c r="AA20" s="25">
        <v>0.72979787455004308</v>
      </c>
      <c r="AB20" s="25">
        <v>0.50217173971813345</v>
      </c>
      <c r="AC20" s="25">
        <v>0.7636411082876553</v>
      </c>
      <c r="AD20" s="25">
        <v>4.9391024205402534E-2</v>
      </c>
      <c r="AE20" s="25">
        <v>0.17304024697425602</v>
      </c>
      <c r="AF20" s="25">
        <v>0.99859453069511228</v>
      </c>
      <c r="AG20" s="25">
        <v>0.16596680644593076</v>
      </c>
      <c r="AH20" s="25">
        <v>0.89509988047558653</v>
      </c>
      <c r="AI20" s="25">
        <v>0.95044344118087054</v>
      </c>
      <c r="AJ20" s="25">
        <v>1.0511535009069206E-2</v>
      </c>
      <c r="AK20" s="25">
        <v>0.22044549920678413</v>
      </c>
      <c r="AL20" s="25">
        <v>0.82950136272132424</v>
      </c>
      <c r="AM20" s="25">
        <v>0.4817701359533465</v>
      </c>
      <c r="AN20" s="25">
        <v>0.14354869697323291</v>
      </c>
      <c r="AO20" s="25">
        <v>8.9815850112113793E-2</v>
      </c>
      <c r="AP20" s="25">
        <v>0.88569836761903564</v>
      </c>
      <c r="AQ20" s="25">
        <v>0.33336783646364521</v>
      </c>
      <c r="AR20" s="25">
        <v>0.37133041634084729</v>
      </c>
      <c r="AS20" s="25">
        <v>0.28600841125395415</v>
      </c>
      <c r="AT20" s="25">
        <v>6.8370478240223354E-2</v>
      </c>
      <c r="AU20" s="25">
        <v>0.80017968749716617</v>
      </c>
      <c r="AV20" s="25">
        <v>0.4043880140786057</v>
      </c>
      <c r="AW20" s="25">
        <v>0.69736103702334784</v>
      </c>
      <c r="AX20" s="25">
        <v>0.41051694551488005</v>
      </c>
      <c r="AY20" s="25">
        <v>9.3339793997678111E-2</v>
      </c>
      <c r="AZ20" s="25">
        <v>0.53300470378304798</v>
      </c>
      <c r="BA20" s="25">
        <v>0.13031782026351113</v>
      </c>
      <c r="BB20" s="25">
        <v>0.60702827888330502</v>
      </c>
      <c r="BC20" s="25">
        <v>0.66867924842208071</v>
      </c>
      <c r="BD20" s="25">
        <v>0.60045450239395248</v>
      </c>
      <c r="BE20" s="25">
        <v>0.26197341135266106</v>
      </c>
      <c r="BF20" s="25">
        <v>0.79885020574557553</v>
      </c>
      <c r="BG20" s="25">
        <v>0.97387623197749029</v>
      </c>
      <c r="BH20" s="25">
        <v>0.74816770089204976</v>
      </c>
      <c r="BI20" s="25">
        <v>0.89783507652637917</v>
      </c>
      <c r="BJ20" s="25">
        <v>0.68932295622638184</v>
      </c>
      <c r="BK20" s="25">
        <v>0.29618256882501581</v>
      </c>
      <c r="BL20" s="25">
        <v>0.9433115065333525</v>
      </c>
      <c r="BM20" s="25">
        <v>0.59065489803172511</v>
      </c>
      <c r="BN20" s="25">
        <v>0.62675358475797904</v>
      </c>
      <c r="BO20" s="25">
        <v>0.67735338408442203</v>
      </c>
      <c r="BP20" s="25">
        <v>0.48829078024012551</v>
      </c>
      <c r="BQ20" s="25">
        <v>0.14572192425071184</v>
      </c>
      <c r="BR20" s="25">
        <v>0.29093462465144215</v>
      </c>
      <c r="BS20" s="25">
        <v>0.86997127168262611</v>
      </c>
      <c r="BT20" s="25">
        <v>3.4645702675537571E-2</v>
      </c>
      <c r="BU20" s="25">
        <v>0.21113930507709022</v>
      </c>
      <c r="BV20" s="25">
        <v>0.20358855549034105</v>
      </c>
      <c r="BW20" s="25">
        <v>0.2501931971997029</v>
      </c>
      <c r="BX20" s="25">
        <v>0.91563759332878392</v>
      </c>
      <c r="BY20" s="25">
        <v>0.8986878151361658</v>
      </c>
      <c r="BZ20" s="25">
        <v>6.7843944039235216E-2</v>
      </c>
      <c r="CA20" s="25">
        <v>0.39173537563718486</v>
      </c>
      <c r="CB20" s="25">
        <v>0.52003715436485587</v>
      </c>
      <c r="CC20" s="25">
        <v>0.91001552145442877</v>
      </c>
      <c r="CD20" s="25">
        <v>1.939977249284397E-2</v>
      </c>
      <c r="CE20" s="25">
        <v>0.42983482650109783</v>
      </c>
      <c r="CF20" s="25">
        <v>0.67362875112202125</v>
      </c>
      <c r="CG20" s="25">
        <v>0.31992785681696878</v>
      </c>
      <c r="CH20" s="25">
        <v>0.10916478141806452</v>
      </c>
      <c r="CI20" s="25">
        <v>0.52965576960730631</v>
      </c>
      <c r="CJ20" s="25">
        <v>0.43220410224807615</v>
      </c>
      <c r="CK20" s="25">
        <v>0.36044212624585925</v>
      </c>
      <c r="CL20" s="25">
        <v>3.5723462801825256E-2</v>
      </c>
      <c r="CM20" s="25">
        <v>0.16974297286684958</v>
      </c>
      <c r="CN20" s="25">
        <v>0.22372889684722541</v>
      </c>
      <c r="CO20" s="25">
        <v>0.4104595656534884</v>
      </c>
      <c r="CP20" s="25">
        <v>0.14509880847252499</v>
      </c>
      <c r="CQ20" s="25">
        <v>0.55965700265031626</v>
      </c>
      <c r="CR20" s="25">
        <v>0.36473067570032791</v>
      </c>
      <c r="CS20" s="25">
        <v>0.22345953471839353</v>
      </c>
      <c r="CT20" s="25">
        <v>0.88641092850954573</v>
      </c>
      <c r="CU20" s="25">
        <v>0.32694231043927402</v>
      </c>
      <c r="CV20" s="25">
        <v>0.9012132685012646</v>
      </c>
      <c r="CW20" s="25">
        <v>0.4505720888319622</v>
      </c>
    </row>
    <row r="21" spans="1:101" x14ac:dyDescent="0.25">
      <c r="A21">
        <f t="shared" si="3"/>
        <v>9</v>
      </c>
      <c r="B21" s="25">
        <v>0.38344821467919044</v>
      </c>
      <c r="C21" s="25">
        <v>0.81777618312762901</v>
      </c>
      <c r="D21" s="25">
        <v>0.42603288830089103</v>
      </c>
      <c r="E21" s="25">
        <v>0.15124964746601</v>
      </c>
      <c r="F21" s="25">
        <v>0.84147580048421988</v>
      </c>
      <c r="G21" s="25">
        <v>0.16622639742580514</v>
      </c>
      <c r="H21" s="25">
        <v>0.23958938540865515</v>
      </c>
      <c r="I21" s="25">
        <v>0.15908721757896016</v>
      </c>
      <c r="J21" s="25">
        <v>0.58190785848735793</v>
      </c>
      <c r="K21" s="25">
        <v>0.94940945425053336</v>
      </c>
      <c r="L21" s="25">
        <v>8.2629380873539104E-2</v>
      </c>
      <c r="M21" s="25">
        <v>0.69935950031952043</v>
      </c>
      <c r="N21" s="25">
        <v>0.80452631171879074</v>
      </c>
      <c r="O21" s="25">
        <v>0.81230311291007418</v>
      </c>
      <c r="P21" s="25">
        <v>9.9343881063333694E-2</v>
      </c>
      <c r="Q21" s="25">
        <v>0.92664186296815998</v>
      </c>
      <c r="R21" s="25">
        <v>0.54158419627294296</v>
      </c>
      <c r="S21" s="25">
        <v>0.54200906898450973</v>
      </c>
      <c r="T21" s="25">
        <v>0.25128559719324861</v>
      </c>
      <c r="U21" s="25">
        <v>0.99443009443117025</v>
      </c>
      <c r="V21" s="25">
        <v>0.60827426333427992</v>
      </c>
      <c r="W21" s="25">
        <v>0.71231202441924435</v>
      </c>
      <c r="X21" s="25">
        <v>0.64732635654264192</v>
      </c>
      <c r="Y21" s="25">
        <v>0.53111623193710999</v>
      </c>
      <c r="Z21" s="25">
        <v>0.77754663679319846</v>
      </c>
      <c r="AA21" s="25">
        <v>0.48626365849959763</v>
      </c>
      <c r="AB21" s="25">
        <v>0.46682649532563514</v>
      </c>
      <c r="AC21" s="25">
        <v>0.31346099927675042</v>
      </c>
      <c r="AD21" s="25">
        <v>0.48751031660796151</v>
      </c>
      <c r="AE21" s="25">
        <v>0.52667433191967472</v>
      </c>
      <c r="AF21" s="25">
        <v>0.93442876743615555</v>
      </c>
      <c r="AG21" s="25">
        <v>0.81619151205348939</v>
      </c>
      <c r="AH21" s="25">
        <v>0.82252278963630654</v>
      </c>
      <c r="AI21" s="25">
        <v>0.74666119812463894</v>
      </c>
      <c r="AJ21" s="25">
        <v>1.2688520603522546E-2</v>
      </c>
      <c r="AK21" s="25">
        <v>0.2248025703348574</v>
      </c>
      <c r="AL21" s="25">
        <v>0.2419283820720326</v>
      </c>
      <c r="AM21" s="25">
        <v>0.68364331136095691</v>
      </c>
      <c r="AN21" s="25">
        <v>0.84368688072148978</v>
      </c>
      <c r="AO21" s="25">
        <v>0.28735428581664202</v>
      </c>
      <c r="AP21" s="25">
        <v>0.67907360855191168</v>
      </c>
      <c r="AQ21" s="25">
        <v>0.19644141078571131</v>
      </c>
      <c r="AR21" s="25">
        <v>0.15112059127315536</v>
      </c>
      <c r="AS21" s="25">
        <v>0.38631179867656285</v>
      </c>
      <c r="AT21" s="25">
        <v>0.54274067201256115</v>
      </c>
      <c r="AU21" s="25">
        <v>0.426252384326684</v>
      </c>
      <c r="AV21" s="25">
        <v>0.98283563163778231</v>
      </c>
      <c r="AW21" s="25">
        <v>0.19067784144467859</v>
      </c>
      <c r="AX21" s="25">
        <v>0.847337643412713</v>
      </c>
      <c r="AY21" s="25">
        <v>0.27439045753868307</v>
      </c>
      <c r="AZ21" s="25">
        <v>0.89256186688790873</v>
      </c>
      <c r="BA21" s="25">
        <v>0.25364151189035922</v>
      </c>
      <c r="BB21" s="25">
        <v>0.13178716011088232</v>
      </c>
      <c r="BC21" s="25">
        <v>0.76993637040750507</v>
      </c>
      <c r="BD21" s="25">
        <v>0.58858240502811321</v>
      </c>
      <c r="BE21" s="25">
        <v>0.94218433040601313</v>
      </c>
      <c r="BF21" s="25">
        <v>4.0262340811950459E-2</v>
      </c>
      <c r="BG21" s="25">
        <v>0.18517008466438667</v>
      </c>
      <c r="BH21" s="25">
        <v>0.89066725136113156</v>
      </c>
      <c r="BI21" s="25">
        <v>0.27439118770504922</v>
      </c>
      <c r="BJ21" s="25">
        <v>0.45157234359001597</v>
      </c>
      <c r="BK21" s="25">
        <v>0.47177655805208318</v>
      </c>
      <c r="BL21" s="25">
        <v>7.7198306353675417E-2</v>
      </c>
      <c r="BM21" s="25">
        <v>0.49464350045682981</v>
      </c>
      <c r="BN21" s="25">
        <v>0.82902099996655843</v>
      </c>
      <c r="BO21" s="25">
        <v>0.34420972578808318</v>
      </c>
      <c r="BP21" s="25">
        <v>0.73308179104234628</v>
      </c>
      <c r="BQ21" s="25">
        <v>0.11494268181136524</v>
      </c>
      <c r="BR21" s="25">
        <v>0.99771478075294284</v>
      </c>
      <c r="BS21" s="25">
        <v>0.31673052423214365</v>
      </c>
      <c r="BT21" s="25">
        <v>0.47724934106333583</v>
      </c>
      <c r="BU21" s="25">
        <v>0.10941276999168781</v>
      </c>
      <c r="BV21" s="25">
        <v>0.44385246494499997</v>
      </c>
      <c r="BW21" s="25">
        <v>0.52875730963039036</v>
      </c>
      <c r="BX21" s="25">
        <v>2.1828558948524202E-2</v>
      </c>
      <c r="BY21" s="25">
        <v>0.97227481037437935</v>
      </c>
      <c r="BZ21" s="25">
        <v>0.44636649531864314</v>
      </c>
      <c r="CA21" s="25">
        <v>4.9048527961105592E-2</v>
      </c>
      <c r="CB21" s="25">
        <v>0.74360767984596698</v>
      </c>
      <c r="CC21" s="25">
        <v>0.34085286186697372</v>
      </c>
      <c r="CD21" s="25">
        <v>0.55768536412250058</v>
      </c>
      <c r="CE21" s="25">
        <v>0.40644445713382293</v>
      </c>
      <c r="CF21" s="25">
        <v>0.39598214874685089</v>
      </c>
      <c r="CG21" s="25">
        <v>0.41211404829314757</v>
      </c>
      <c r="CH21" s="25">
        <v>0.22510139207957092</v>
      </c>
      <c r="CI21" s="25">
        <v>0.16617352288473031</v>
      </c>
      <c r="CJ21" s="25">
        <v>0.76209072587624316</v>
      </c>
      <c r="CK21" s="25">
        <v>8.4161862197644099E-2</v>
      </c>
      <c r="CL21" s="25">
        <v>0.66080729198800114</v>
      </c>
      <c r="CM21" s="25">
        <v>0.69624651206808275</v>
      </c>
      <c r="CN21" s="25">
        <v>5.4103192748400142E-2</v>
      </c>
      <c r="CO21" s="25">
        <v>0.45087442089818641</v>
      </c>
      <c r="CP21" s="25">
        <v>0.20871190167226972</v>
      </c>
      <c r="CQ21" s="25">
        <v>0.71930871180852352</v>
      </c>
      <c r="CR21" s="25">
        <v>0.10154095051892442</v>
      </c>
      <c r="CS21" s="25">
        <v>0.74033243330688325</v>
      </c>
      <c r="CT21" s="25">
        <v>0.69035932456502491</v>
      </c>
      <c r="CU21" s="25">
        <v>0.42825531557596552</v>
      </c>
      <c r="CV21" s="25">
        <v>0.94132311524358558</v>
      </c>
      <c r="CW21" s="25">
        <v>0.74471783733846375</v>
      </c>
    </row>
    <row r="22" spans="1:101" x14ac:dyDescent="0.25">
      <c r="A22">
        <f t="shared" si="3"/>
        <v>10</v>
      </c>
      <c r="B22" s="25">
        <v>0.94072715693593412</v>
      </c>
      <c r="C22" s="25">
        <v>0.3798275815170149</v>
      </c>
      <c r="D22" s="25">
        <v>0.68195338247998383</v>
      </c>
      <c r="E22" s="25">
        <v>0.25107899709886594</v>
      </c>
      <c r="F22" s="25">
        <v>0.16197278104953128</v>
      </c>
      <c r="G22" s="25">
        <v>0.10915104110806684</v>
      </c>
      <c r="H22" s="25">
        <v>0.91875407259977326</v>
      </c>
      <c r="I22" s="25">
        <v>0.89409006033027505</v>
      </c>
      <c r="J22" s="25">
        <v>0.17442052418169507</v>
      </c>
      <c r="K22" s="25">
        <v>0.69970560678994265</v>
      </c>
      <c r="L22" s="25">
        <v>0.76308957360661367</v>
      </c>
      <c r="M22" s="25">
        <v>0.24157992014119589</v>
      </c>
      <c r="N22" s="25">
        <v>0.51274584565329806</v>
      </c>
      <c r="O22" s="25">
        <v>0.46966940821772707</v>
      </c>
      <c r="P22" s="25">
        <v>0.37631983483481235</v>
      </c>
      <c r="Q22" s="25">
        <v>0.52944438314045306</v>
      </c>
      <c r="R22" s="25">
        <v>0.15050368165875871</v>
      </c>
      <c r="S22" s="25">
        <v>0.44064774349861469</v>
      </c>
      <c r="T22" s="25">
        <v>0.11686342470639621</v>
      </c>
      <c r="U22" s="25">
        <v>0.1875474846935864</v>
      </c>
      <c r="V22" s="25">
        <v>0.75421835295951822</v>
      </c>
      <c r="W22" s="25">
        <v>6.1000211028582885E-2</v>
      </c>
      <c r="X22" s="25">
        <v>0.92795603225938528</v>
      </c>
      <c r="Y22" s="25">
        <v>0.76282326002731593</v>
      </c>
      <c r="Z22" s="25">
        <v>0.39746866653695645</v>
      </c>
      <c r="AA22" s="25">
        <v>0.94452966040562991</v>
      </c>
      <c r="AB22" s="25">
        <v>0.76780729963125449</v>
      </c>
      <c r="AC22" s="25">
        <v>0.53619438595514579</v>
      </c>
      <c r="AD22" s="25">
        <v>0.65323527551074512</v>
      </c>
      <c r="AE22" s="25">
        <v>0.54245601291102763</v>
      </c>
      <c r="AF22" s="25">
        <v>9.7482918467033497E-2</v>
      </c>
      <c r="AG22" s="25">
        <v>0.99320671696827889</v>
      </c>
      <c r="AH22" s="25">
        <v>0.11993809073161288</v>
      </c>
      <c r="AI22" s="25">
        <v>0.19317417600043973</v>
      </c>
      <c r="AJ22" s="25">
        <v>0.7388146422277565</v>
      </c>
      <c r="AK22" s="25">
        <v>0.8214727297080473</v>
      </c>
      <c r="AL22" s="25">
        <v>0.797968618259836</v>
      </c>
      <c r="AM22" s="25">
        <v>0.90153612902378233</v>
      </c>
      <c r="AN22" s="25">
        <v>0.84480026289287224</v>
      </c>
      <c r="AO22" s="25">
        <v>1.2761306436617881E-2</v>
      </c>
      <c r="AP22" s="25">
        <v>0.65445870609929779</v>
      </c>
      <c r="AQ22" s="25">
        <v>0.97146442907183927</v>
      </c>
      <c r="AR22" s="25">
        <v>3.4969977616880366E-2</v>
      </c>
      <c r="AS22" s="25">
        <v>0.23882749776287315</v>
      </c>
      <c r="AT22" s="25">
        <v>0.65194498666274481</v>
      </c>
      <c r="AU22" s="25">
        <v>0.65952332607048314</v>
      </c>
      <c r="AV22" s="25">
        <v>0.51412656427188219</v>
      </c>
      <c r="AW22" s="25">
        <v>0.23813589491513154</v>
      </c>
      <c r="AX22" s="25">
        <v>6.8767500830250294E-2</v>
      </c>
      <c r="AY22" s="25">
        <v>0.51022930708117142</v>
      </c>
      <c r="AZ22" s="25">
        <v>0.41209035990776433</v>
      </c>
      <c r="BA22" s="25">
        <v>0.3021922663970863</v>
      </c>
      <c r="BB22" s="25">
        <v>0.20257834545076658</v>
      </c>
      <c r="BC22" s="25">
        <v>0.69758251958015915</v>
      </c>
      <c r="BD22" s="25">
        <v>0.49868510766404894</v>
      </c>
      <c r="BE22" s="25">
        <v>0.48841816207023481</v>
      </c>
      <c r="BF22" s="25">
        <v>0.72974922704313661</v>
      </c>
      <c r="BG22" s="25">
        <v>0.27854203500419206</v>
      </c>
      <c r="BH22" s="25">
        <v>0.11298271434745444</v>
      </c>
      <c r="BI22" s="25">
        <v>0.92432475663080305</v>
      </c>
      <c r="BJ22" s="25">
        <v>0.79857561262813381</v>
      </c>
      <c r="BK22" s="25">
        <v>0.10827873166912028</v>
      </c>
      <c r="BL22" s="25">
        <v>0.22533432842965151</v>
      </c>
      <c r="BM22" s="25">
        <v>0.99387181304350869</v>
      </c>
      <c r="BN22" s="25">
        <v>0.4411651680370573</v>
      </c>
      <c r="BO22" s="25">
        <v>0.6261673585196742</v>
      </c>
      <c r="BP22" s="25">
        <v>0.3301712653949429</v>
      </c>
      <c r="BQ22" s="25">
        <v>2.6190681121673109E-2</v>
      </c>
      <c r="BR22" s="25">
        <v>0.45847672609479129</v>
      </c>
      <c r="BS22" s="25">
        <v>0.16102289645371048</v>
      </c>
      <c r="BT22" s="25">
        <v>0.92763302247084101</v>
      </c>
      <c r="BU22" s="25">
        <v>0.15707667870334274</v>
      </c>
      <c r="BV22" s="25">
        <v>0.87777833842316255</v>
      </c>
      <c r="BW22" s="25">
        <v>0.88336808947788614</v>
      </c>
      <c r="BX22" s="25">
        <v>0.64194421214751785</v>
      </c>
      <c r="BY22" s="25">
        <v>0.85052757653168654</v>
      </c>
      <c r="BZ22" s="25">
        <v>0.94282737977998077</v>
      </c>
      <c r="CA22" s="25">
        <v>1.413321897099673E-2</v>
      </c>
      <c r="CB22" s="25">
        <v>0.29670873356203264</v>
      </c>
      <c r="CC22" s="25">
        <v>0.1833154868611967</v>
      </c>
      <c r="CD22" s="25">
        <v>0.57387758986805271</v>
      </c>
      <c r="CE22" s="25">
        <v>0.14762285343992165</v>
      </c>
      <c r="CF22" s="25">
        <v>0.55676620754862449</v>
      </c>
      <c r="CG22" s="25">
        <v>0.41801568148428869</v>
      </c>
      <c r="CH22" s="25">
        <v>0.1063893728600025</v>
      </c>
      <c r="CI22" s="25">
        <v>0.94680235308231642</v>
      </c>
      <c r="CJ22" s="25">
        <v>0.60440486582861008</v>
      </c>
      <c r="CK22" s="25">
        <v>3.0453220591331265E-2</v>
      </c>
      <c r="CL22" s="25">
        <v>8.3763118507135137E-2</v>
      </c>
      <c r="CM22" s="25">
        <v>0.57553553526479195</v>
      </c>
      <c r="CN22" s="25">
        <v>0.3395545595527133</v>
      </c>
      <c r="CO22" s="25">
        <v>0.3509285659900041</v>
      </c>
      <c r="CP22" s="25">
        <v>0.62271488392370455</v>
      </c>
      <c r="CQ22" s="25">
        <v>0.75107316264214408</v>
      </c>
      <c r="CR22" s="25">
        <v>0.55893544780385962</v>
      </c>
      <c r="CS22" s="25">
        <v>0.6454201302276581</v>
      </c>
      <c r="CT22" s="25">
        <v>0.20602860130966438</v>
      </c>
      <c r="CU22" s="25">
        <v>0.62544997102629563</v>
      </c>
      <c r="CV22" s="25">
        <v>0.11791422909204485</v>
      </c>
      <c r="CW22" s="25">
        <v>0.78673666980896928</v>
      </c>
    </row>
    <row r="23" spans="1:101" x14ac:dyDescent="0.25">
      <c r="A23">
        <f t="shared" si="3"/>
        <v>11</v>
      </c>
      <c r="B23" s="25">
        <v>0.27756323636774138</v>
      </c>
      <c r="C23" s="25">
        <v>0.37200231625406666</v>
      </c>
      <c r="D23" s="25">
        <v>0.6921292519975426</v>
      </c>
      <c r="E23" s="25">
        <v>0.58353386339747348</v>
      </c>
      <c r="F23" s="25">
        <v>0.41178808945525835</v>
      </c>
      <c r="G23" s="25">
        <v>6.8381804934553592E-2</v>
      </c>
      <c r="H23" s="25">
        <v>0.37634988163062555</v>
      </c>
      <c r="I23" s="25">
        <v>0.37727204436961237</v>
      </c>
      <c r="J23" s="25">
        <v>0.49179743564945755</v>
      </c>
      <c r="K23" s="25">
        <v>0.45502660066960543</v>
      </c>
      <c r="L23" s="25">
        <v>0.27222511228382029</v>
      </c>
      <c r="M23" s="25">
        <v>0.91204045740500472</v>
      </c>
      <c r="N23" s="25">
        <v>0.91919461724446794</v>
      </c>
      <c r="O23" s="25">
        <v>0.57429032539534453</v>
      </c>
      <c r="P23" s="25">
        <v>0.84416443895893489</v>
      </c>
      <c r="Q23" s="25">
        <v>0.17014794436518088</v>
      </c>
      <c r="R23" s="25">
        <v>0.23874581131903261</v>
      </c>
      <c r="S23" s="25">
        <v>1.8592587819200146E-2</v>
      </c>
      <c r="T23" s="25">
        <v>0.44024811487693127</v>
      </c>
      <c r="U23" s="25">
        <v>0.81845533797795866</v>
      </c>
      <c r="V23" s="25">
        <v>0.42865319909295085</v>
      </c>
      <c r="W23" s="25">
        <v>0.961413354889192</v>
      </c>
      <c r="X23" s="25">
        <v>0.89130703116263676</v>
      </c>
      <c r="Y23" s="25">
        <v>0.20736250814264678</v>
      </c>
      <c r="Z23" s="25">
        <v>0.41605304682806987</v>
      </c>
      <c r="AA23" s="25">
        <v>0.60049003694386982</v>
      </c>
      <c r="AB23" s="25">
        <v>0.5927760851944065</v>
      </c>
      <c r="AC23" s="25">
        <v>0.19888877058748256</v>
      </c>
      <c r="AD23" s="25">
        <v>0.89343228258404572</v>
      </c>
      <c r="AE23" s="25">
        <v>0.75765829010911601</v>
      </c>
      <c r="AF23" s="25">
        <v>0.14730970143216349</v>
      </c>
      <c r="AG23" s="25">
        <v>0.76757537905830853</v>
      </c>
      <c r="AH23" s="25">
        <v>0.21784621517093061</v>
      </c>
      <c r="AI23" s="25">
        <v>0.94785003075570162</v>
      </c>
      <c r="AJ23" s="25">
        <v>0.3980711109896109</v>
      </c>
      <c r="AK23" s="25">
        <v>0.49888037450683298</v>
      </c>
      <c r="AL23" s="25">
        <v>0.29179566314813199</v>
      </c>
      <c r="AM23" s="25">
        <v>0.64448071014060704</v>
      </c>
      <c r="AN23" s="25">
        <v>0.87118813027387698</v>
      </c>
      <c r="AO23" s="25">
        <v>0.46552482955316754</v>
      </c>
      <c r="AP23" s="25">
        <v>0.98363179367982112</v>
      </c>
      <c r="AQ23" s="25">
        <v>0.33718872936746547</v>
      </c>
      <c r="AR23" s="25">
        <v>0.46230426884433906</v>
      </c>
      <c r="AS23" s="25">
        <v>0.77877948116565232</v>
      </c>
      <c r="AT23" s="25">
        <v>0.59870447529298387</v>
      </c>
      <c r="AU23" s="25">
        <v>0.5450815245548859</v>
      </c>
      <c r="AV23" s="25">
        <v>6.2854456985999785E-2</v>
      </c>
      <c r="AW23" s="25">
        <v>7.6995301449967246E-2</v>
      </c>
      <c r="AX23" s="25">
        <v>0.54365446481115731</v>
      </c>
      <c r="AY23" s="25">
        <v>0.91288476823596487</v>
      </c>
      <c r="AZ23" s="25">
        <v>0.65973573940716412</v>
      </c>
      <c r="BA23" s="25">
        <v>0.86495090091817306</v>
      </c>
      <c r="BB23" s="25">
        <v>0.62679961435329068</v>
      </c>
      <c r="BC23" s="25">
        <v>0.98544044452529966</v>
      </c>
      <c r="BD23" s="25">
        <v>0.96669929951800071</v>
      </c>
      <c r="BE23" s="25">
        <v>0.87470720438030269</v>
      </c>
      <c r="BF23" s="25">
        <v>0.1740801206448247</v>
      </c>
      <c r="BG23" s="25">
        <v>0.96330501345820319</v>
      </c>
      <c r="BH23" s="25">
        <v>0.45844318049068256</v>
      </c>
      <c r="BI23" s="25">
        <v>0.66939685196116572</v>
      </c>
      <c r="BJ23" s="25">
        <v>0.55437250030506879</v>
      </c>
      <c r="BK23" s="25">
        <v>0.87620953254975908</v>
      </c>
      <c r="BL23" s="25">
        <v>0.20105739644177734</v>
      </c>
      <c r="BM23" s="25">
        <v>0.84461807833066826</v>
      </c>
      <c r="BN23" s="25">
        <v>0.20712932267535056</v>
      </c>
      <c r="BO23" s="25">
        <v>1.2908217660728694E-3</v>
      </c>
      <c r="BP23" s="25">
        <v>0.67961075200452792</v>
      </c>
      <c r="BQ23" s="25">
        <v>0.6662270792125653</v>
      </c>
      <c r="BR23" s="25">
        <v>0.51866219287928905</v>
      </c>
      <c r="BS23" s="25">
        <v>0.78075942655225405</v>
      </c>
      <c r="BT23" s="25">
        <v>0.41594474592858499</v>
      </c>
      <c r="BU23" s="25">
        <v>0.57651112101566893</v>
      </c>
      <c r="BV23" s="25">
        <v>0.2418048169714504</v>
      </c>
      <c r="BW23" s="25">
        <v>0.30382315829128126</v>
      </c>
      <c r="BX23" s="25">
        <v>0.37855656332713683</v>
      </c>
      <c r="BY23" s="25">
        <v>0.96969537307226317</v>
      </c>
      <c r="BZ23" s="25">
        <v>0.59282200152966469</v>
      </c>
      <c r="CA23" s="25">
        <v>0.89135269329678268</v>
      </c>
      <c r="CB23" s="25">
        <v>0.90456883832977208</v>
      </c>
      <c r="CC23" s="25">
        <v>0.68342003937460671</v>
      </c>
      <c r="CD23" s="25">
        <v>0.33770242090944302</v>
      </c>
      <c r="CE23" s="25">
        <v>0.93163492909391343</v>
      </c>
      <c r="CF23" s="25">
        <v>0.30140841355884362</v>
      </c>
      <c r="CG23" s="25">
        <v>0.58830386380347333</v>
      </c>
      <c r="CH23" s="25">
        <v>0.16374276057315418</v>
      </c>
      <c r="CI23" s="25">
        <v>0.77041172515862899</v>
      </c>
      <c r="CJ23" s="25">
        <v>0.41219524941701846</v>
      </c>
      <c r="CK23" s="25">
        <v>8.5925027050272829E-2</v>
      </c>
      <c r="CL23" s="25">
        <v>0.23860793052709572</v>
      </c>
      <c r="CM23" s="25">
        <v>0.55944346844768789</v>
      </c>
      <c r="CN23" s="25">
        <v>0.67594323767452924</v>
      </c>
      <c r="CO23" s="25">
        <v>0.11493902105093423</v>
      </c>
      <c r="CP23" s="25">
        <v>0.80965866597548863</v>
      </c>
      <c r="CQ23" s="25">
        <v>0.37701459927581848</v>
      </c>
      <c r="CR23" s="25">
        <v>0.34365748970784304</v>
      </c>
      <c r="CS23" s="25">
        <v>0.99383796904635024</v>
      </c>
      <c r="CT23" s="25">
        <v>0.27172758736781244</v>
      </c>
      <c r="CU23" s="25">
        <v>0.85629424657338071</v>
      </c>
      <c r="CV23" s="25">
        <v>0.69593668140675702</v>
      </c>
      <c r="CW23" s="25">
        <v>0.51349062318400684</v>
      </c>
    </row>
    <row r="24" spans="1:101" x14ac:dyDescent="0.25">
      <c r="A24">
        <f t="shared" si="3"/>
        <v>12</v>
      </c>
      <c r="B24" s="25">
        <v>0.65586829053364704</v>
      </c>
      <c r="C24" s="25">
        <v>0.37149324168319175</v>
      </c>
      <c r="D24" s="25">
        <v>9.1181754027418127E-2</v>
      </c>
      <c r="E24" s="25">
        <v>0.97753158042378385</v>
      </c>
      <c r="F24" s="25">
        <v>0.95991463521166742</v>
      </c>
      <c r="G24" s="25">
        <v>0.95696077850073236</v>
      </c>
      <c r="H24" s="25">
        <v>0.4488927451269803</v>
      </c>
      <c r="I24" s="25">
        <v>0.26906004963732755</v>
      </c>
      <c r="J24" s="25">
        <v>0.33008869537380903</v>
      </c>
      <c r="K24" s="25">
        <v>0.34640711803779711</v>
      </c>
      <c r="L24" s="25">
        <v>0.67424980614738783</v>
      </c>
      <c r="M24" s="25">
        <v>0.79486682793669527</v>
      </c>
      <c r="N24" s="25">
        <v>0.93745724561101118</v>
      </c>
      <c r="O24" s="25">
        <v>0.87941950471292674</v>
      </c>
      <c r="P24" s="25">
        <v>0.19573508317352339</v>
      </c>
      <c r="Q24" s="25">
        <v>0.93629058214074867</v>
      </c>
      <c r="R24" s="25">
        <v>0.17611243064748716</v>
      </c>
      <c r="S24" s="25">
        <v>0.54939298981814788</v>
      </c>
      <c r="T24" s="25">
        <v>0.70485860394377464</v>
      </c>
      <c r="U24" s="25">
        <v>0.77173213079947744</v>
      </c>
      <c r="V24" s="25">
        <v>0.1127810736843563</v>
      </c>
      <c r="W24" s="25">
        <v>6.6127720594907458E-2</v>
      </c>
      <c r="X24" s="25">
        <v>0.74457641355884918</v>
      </c>
      <c r="Y24" s="25">
        <v>0.16484785000478774</v>
      </c>
      <c r="Z24" s="25">
        <v>0.35212572220725591</v>
      </c>
      <c r="AA24" s="25">
        <v>0.72097616110437701</v>
      </c>
      <c r="AB24" s="25">
        <v>0.75999384949346982</v>
      </c>
      <c r="AC24" s="25">
        <v>0.10653459353527805</v>
      </c>
      <c r="AD24" s="25">
        <v>0.42410255308228861</v>
      </c>
      <c r="AE24" s="25">
        <v>0.30324774109357588</v>
      </c>
      <c r="AF24" s="25">
        <v>0.95059184647695572</v>
      </c>
      <c r="AG24" s="25">
        <v>0.83338650731082509</v>
      </c>
      <c r="AH24" s="25">
        <v>8.2561233867894823E-2</v>
      </c>
      <c r="AI24" s="25">
        <v>0.48484658421152405</v>
      </c>
      <c r="AJ24" s="25">
        <v>0.20612040125367015</v>
      </c>
      <c r="AK24" s="25">
        <v>0.46734269453760502</v>
      </c>
      <c r="AL24" s="25">
        <v>6.4806390144727666E-2</v>
      </c>
      <c r="AM24" s="25">
        <v>0.59068499640519401</v>
      </c>
      <c r="AN24" s="25">
        <v>0.48637070116753123</v>
      </c>
      <c r="AO24" s="25">
        <v>9.6000215782261367E-2</v>
      </c>
      <c r="AP24" s="25">
        <v>0.52634205202766193</v>
      </c>
      <c r="AQ24" s="25">
        <v>3.3393624206772055E-2</v>
      </c>
      <c r="AR24" s="25">
        <v>0.60651781842501429</v>
      </c>
      <c r="AS24" s="25">
        <v>0.78518394110947975</v>
      </c>
      <c r="AT24" s="25">
        <v>0.48087664826101317</v>
      </c>
      <c r="AU24" s="25">
        <v>0.22445356970039276</v>
      </c>
      <c r="AV24" s="25">
        <v>0.4047365154917546</v>
      </c>
      <c r="AW24" s="25">
        <v>0.47853994954932677</v>
      </c>
      <c r="AX24" s="25">
        <v>0.96573155102669073</v>
      </c>
      <c r="AY24" s="25">
        <v>0.29032042283122117</v>
      </c>
      <c r="AZ24" s="25">
        <v>0.14755354534899146</v>
      </c>
      <c r="BA24" s="25">
        <v>0.34233285304850336</v>
      </c>
      <c r="BB24" s="25">
        <v>0.26131942318953816</v>
      </c>
      <c r="BC24" s="25">
        <v>0.87746580948843433</v>
      </c>
      <c r="BD24" s="25">
        <v>0.33104212902407681</v>
      </c>
      <c r="BE24" s="25">
        <v>0.32947800029860475</v>
      </c>
      <c r="BF24" s="25">
        <v>0.44104310655222678</v>
      </c>
      <c r="BG24" s="25">
        <v>0.31041992682827524</v>
      </c>
      <c r="BH24" s="25">
        <v>0.63666779308708932</v>
      </c>
      <c r="BI24" s="25">
        <v>0.56082148191911874</v>
      </c>
      <c r="BJ24" s="25">
        <v>6.4998802624182228E-2</v>
      </c>
      <c r="BK24" s="25">
        <v>0.33006259939391713</v>
      </c>
      <c r="BL24" s="25">
        <v>0.40437164792417568</v>
      </c>
      <c r="BM24" s="25">
        <v>0.77940258163918286</v>
      </c>
      <c r="BN24" s="25">
        <v>7.0321228914625222E-2</v>
      </c>
      <c r="BO24" s="25">
        <v>0.46572715003237608</v>
      </c>
      <c r="BP24" s="25">
        <v>0.47510827888537854</v>
      </c>
      <c r="BQ24" s="25">
        <v>0.94664811716352326</v>
      </c>
      <c r="BR24" s="25">
        <v>0.77569771622999062</v>
      </c>
      <c r="BS24" s="25">
        <v>0.96310937229566651</v>
      </c>
      <c r="BT24" s="25">
        <v>0.28479794780699696</v>
      </c>
      <c r="BU24" s="25">
        <v>0.93985562766205877</v>
      </c>
      <c r="BV24" s="25">
        <v>8.8844175781766399E-2</v>
      </c>
      <c r="BW24" s="25">
        <v>0.39189312954677846</v>
      </c>
      <c r="BX24" s="25">
        <v>0.40907019507039699</v>
      </c>
      <c r="BY24" s="25">
        <v>0.7474161995654226</v>
      </c>
      <c r="BZ24" s="25">
        <v>0.16268203505330159</v>
      </c>
      <c r="CA24" s="25">
        <v>4.7954307328057943E-2</v>
      </c>
      <c r="CB24" s="25">
        <v>9.1699933642980236E-2</v>
      </c>
      <c r="CC24" s="25">
        <v>0.33784794367296112</v>
      </c>
      <c r="CD24" s="25">
        <v>0.55820025779622395</v>
      </c>
      <c r="CE24" s="25">
        <v>0.40024878084901172</v>
      </c>
      <c r="CF24" s="25">
        <v>0.3909202603926164</v>
      </c>
      <c r="CG24" s="25">
        <v>0.41739273145170219</v>
      </c>
      <c r="CH24" s="25">
        <v>0.50443213619130511</v>
      </c>
      <c r="CI24" s="25">
        <v>0.7898360613044958</v>
      </c>
      <c r="CJ24" s="25">
        <v>0.22733142229776426</v>
      </c>
      <c r="CK24" s="25">
        <v>0.97338807564698937</v>
      </c>
      <c r="CL24" s="25">
        <v>0.97880259834208261</v>
      </c>
      <c r="CM24" s="25">
        <v>0.11841886426892856</v>
      </c>
      <c r="CN24" s="25">
        <v>0.45244554935728898</v>
      </c>
      <c r="CO24" s="25">
        <v>0.42614902158947066</v>
      </c>
      <c r="CP24" s="25">
        <v>1.5916564516736953E-2</v>
      </c>
      <c r="CQ24" s="25">
        <v>0.19147552368873522</v>
      </c>
      <c r="CR24" s="25">
        <v>0.87419107573314792</v>
      </c>
      <c r="CS24" s="25">
        <v>0.35248217972418538</v>
      </c>
      <c r="CT24" s="25">
        <v>0.6785567673572751</v>
      </c>
      <c r="CU24" s="25">
        <v>4.2353763646987286E-2</v>
      </c>
      <c r="CV24" s="25">
        <v>0.637261014379226</v>
      </c>
      <c r="CW24" s="25">
        <v>0.86570732410051143</v>
      </c>
    </row>
    <row r="25" spans="1:101" x14ac:dyDescent="0.25">
      <c r="A25">
        <f t="shared" si="3"/>
        <v>13</v>
      </c>
      <c r="B25" s="25">
        <v>0.49708767934518971</v>
      </c>
      <c r="C25" s="25">
        <v>0.83173757152176675</v>
      </c>
      <c r="D25" s="25">
        <v>0.70984329911107347</v>
      </c>
      <c r="E25" s="25">
        <v>0.71020495107967674</v>
      </c>
      <c r="F25" s="25">
        <v>0.28359152127082043</v>
      </c>
      <c r="G25" s="25">
        <v>0.91289455566763489</v>
      </c>
      <c r="H25" s="25">
        <v>0.8194752976667673</v>
      </c>
      <c r="I25" s="25">
        <v>0.57312722707808239</v>
      </c>
      <c r="J25" s="25">
        <v>0.80749026178113903</v>
      </c>
      <c r="K25" s="25">
        <v>0.67082044477232494</v>
      </c>
      <c r="L25" s="25">
        <v>0.30946455985583488</v>
      </c>
      <c r="M25" s="25">
        <v>0.72155654985713313</v>
      </c>
      <c r="N25" s="25">
        <v>0.8064837994894829</v>
      </c>
      <c r="O25" s="25">
        <v>3.9013395186799138E-2</v>
      </c>
      <c r="P25" s="25">
        <v>0.11647915220351579</v>
      </c>
      <c r="Q25" s="25">
        <v>0.41432829144134364</v>
      </c>
      <c r="R25" s="25">
        <v>0.22219007477660491</v>
      </c>
      <c r="S25" s="25">
        <v>0.8701483801603288</v>
      </c>
      <c r="T25" s="25">
        <v>0.84039552001896423</v>
      </c>
      <c r="U25" s="25">
        <v>0.72180130545650156</v>
      </c>
      <c r="V25" s="25">
        <v>0.24025141212611256</v>
      </c>
      <c r="W25" s="25">
        <v>0.21530223715555385</v>
      </c>
      <c r="X25" s="25">
        <v>0.15090363563023146</v>
      </c>
      <c r="Y25" s="25">
        <v>0.8335434960590663</v>
      </c>
      <c r="Z25" s="25">
        <v>0.62467477050011111</v>
      </c>
      <c r="AA25" s="25">
        <v>0.5026196048928786</v>
      </c>
      <c r="AB25" s="25">
        <v>0.93325609194491399</v>
      </c>
      <c r="AC25" s="25">
        <v>0.79585410493898112</v>
      </c>
      <c r="AD25" s="25">
        <v>0.63633810203679675</v>
      </c>
      <c r="AE25" s="25">
        <v>0.11127638562284403</v>
      </c>
      <c r="AF25" s="25">
        <v>0.22622427251918553</v>
      </c>
      <c r="AG25" s="25">
        <v>0.43261360962654327</v>
      </c>
      <c r="AH25" s="25">
        <v>0.10776554211928824</v>
      </c>
      <c r="AI25" s="25">
        <v>0.99894315620305885</v>
      </c>
      <c r="AJ25" s="25">
        <v>0.31106900576809915</v>
      </c>
      <c r="AK25" s="25">
        <v>0.8984417319595448</v>
      </c>
      <c r="AL25" s="25">
        <v>9.0125752258429781E-4</v>
      </c>
      <c r="AM25" s="25">
        <v>3.2627058878142434E-2</v>
      </c>
      <c r="AN25" s="25">
        <v>0.55739207709617644</v>
      </c>
      <c r="AO25" s="25">
        <v>0.71862909881733616</v>
      </c>
      <c r="AP25" s="25">
        <v>0.13805407400185576</v>
      </c>
      <c r="AQ25" s="25">
        <v>0.24932619304817283</v>
      </c>
      <c r="AR25" s="25">
        <v>0.65015457483157124</v>
      </c>
      <c r="AS25" s="25">
        <v>0.60692740806663359</v>
      </c>
      <c r="AT25" s="25">
        <v>0.83905427529933074</v>
      </c>
      <c r="AU25" s="25">
        <v>0.79254176615195082</v>
      </c>
      <c r="AV25" s="25">
        <v>0.21544786428353591</v>
      </c>
      <c r="AW25" s="25">
        <v>0.59734589492112133</v>
      </c>
      <c r="AX25" s="25">
        <v>0.9784271168661669</v>
      </c>
      <c r="AY25" s="25">
        <v>0.75567956587318963</v>
      </c>
      <c r="AZ25" s="25">
        <v>0.93771394385712925</v>
      </c>
      <c r="BA25" s="25">
        <v>0.4204768186323895</v>
      </c>
      <c r="BB25" s="25">
        <v>0.33999714674185511</v>
      </c>
      <c r="BC25" s="25">
        <v>0.56393103444432868</v>
      </c>
      <c r="BD25" s="25">
        <v>0.99155197031899134</v>
      </c>
      <c r="BE25" s="25">
        <v>3.0186795672242361E-2</v>
      </c>
      <c r="BF25" s="25">
        <v>4.0683134715974179E-2</v>
      </c>
      <c r="BG25" s="25">
        <v>8.662337684036292E-2</v>
      </c>
      <c r="BH25" s="25">
        <v>0.15997777986365302</v>
      </c>
      <c r="BI25" s="25">
        <v>0.85495775383386852</v>
      </c>
      <c r="BJ25" s="25">
        <v>0.58429782159511856</v>
      </c>
      <c r="BK25" s="25">
        <v>0.85355787369391123</v>
      </c>
      <c r="BL25" s="25">
        <v>0.27008456760218147</v>
      </c>
      <c r="BM25" s="25">
        <v>0.52464128486382333</v>
      </c>
      <c r="BN25" s="25">
        <v>0.61802638438481461</v>
      </c>
      <c r="BO25" s="25">
        <v>0.80695199951933072</v>
      </c>
      <c r="BP25" s="25">
        <v>0.65363978601171713</v>
      </c>
      <c r="BQ25" s="25">
        <v>0.83814781995995868</v>
      </c>
      <c r="BR25" s="25">
        <v>0.74425967832709805</v>
      </c>
      <c r="BS25" s="25">
        <v>9.1120935018112803E-2</v>
      </c>
      <c r="BT25" s="25">
        <v>8.7052998572141882E-2</v>
      </c>
      <c r="BU25" s="25">
        <v>0.65799614369190706</v>
      </c>
      <c r="BV25" s="25">
        <v>0.63854526795572042</v>
      </c>
      <c r="BW25" s="25">
        <v>7.6036565191977545E-2</v>
      </c>
      <c r="BX25" s="25">
        <v>0.43293722347895869</v>
      </c>
      <c r="BY25" s="25">
        <v>0.10094039296235047</v>
      </c>
      <c r="BZ25" s="25">
        <v>0.40680364287618453</v>
      </c>
      <c r="CA25" s="25">
        <v>0.76397572631392707</v>
      </c>
      <c r="CB25" s="25">
        <v>0.92362080821932668</v>
      </c>
      <c r="CC25" s="25">
        <v>0.32739696469726609</v>
      </c>
      <c r="CD25" s="25">
        <v>0.86837629971362063</v>
      </c>
      <c r="CE25" s="25">
        <v>0.17221439212352196</v>
      </c>
      <c r="CF25" s="25">
        <v>0.77497485527882748</v>
      </c>
      <c r="CG25" s="25">
        <v>0.72759154824043459</v>
      </c>
      <c r="CH25" s="25">
        <v>0.96309676614970852</v>
      </c>
      <c r="CI25" s="25">
        <v>7.4089506176531095E-2</v>
      </c>
      <c r="CJ25" s="25">
        <v>0.62949674475293094</v>
      </c>
      <c r="CK25" s="25">
        <v>0.75294820360963421</v>
      </c>
      <c r="CL25" s="25">
        <v>0.41462596630524218</v>
      </c>
      <c r="CM25" s="25">
        <v>4.7999455943525948E-2</v>
      </c>
      <c r="CN25" s="25">
        <v>0.82649459783151835</v>
      </c>
      <c r="CO25" s="25">
        <v>0.12814692343278422</v>
      </c>
      <c r="CP25" s="25">
        <v>0.24018499319695041</v>
      </c>
      <c r="CQ25" s="25">
        <v>0.25339821330813461</v>
      </c>
      <c r="CR25" s="25">
        <v>0.72023771690481742</v>
      </c>
      <c r="CS25" s="25">
        <v>0.10147975092089867</v>
      </c>
      <c r="CT25" s="25">
        <v>0.69270819275373807</v>
      </c>
      <c r="CU25" s="25">
        <v>0.98176862359973971</v>
      </c>
      <c r="CV25" s="25">
        <v>5.0916279783631557E-3</v>
      </c>
      <c r="CW25" s="25">
        <v>0.98118314674159179</v>
      </c>
    </row>
    <row r="26" spans="1:101" x14ac:dyDescent="0.25">
      <c r="A26">
        <f t="shared" si="3"/>
        <v>14</v>
      </c>
      <c r="B26" s="25">
        <v>0.7844612473110989</v>
      </c>
      <c r="C26" s="25">
        <v>0.48610403686455794</v>
      </c>
      <c r="D26" s="25">
        <v>0.18887859121964468</v>
      </c>
      <c r="E26" s="25">
        <v>0.69092152571790288</v>
      </c>
      <c r="F26" s="25">
        <v>0.69841384482380764</v>
      </c>
      <c r="G26" s="25">
        <v>0.36014421562733956</v>
      </c>
      <c r="H26" s="25">
        <v>0.15409923289760508</v>
      </c>
      <c r="I26" s="25">
        <v>0.48217253604614752</v>
      </c>
      <c r="J26" s="25">
        <v>0.22527037597609423</v>
      </c>
      <c r="K26" s="25">
        <v>0.29603759115088624</v>
      </c>
      <c r="L26" s="25">
        <v>0.64503174546838082</v>
      </c>
      <c r="M26" s="25">
        <v>0.71702373294302313</v>
      </c>
      <c r="N26" s="25">
        <v>0.53366365099212454</v>
      </c>
      <c r="O26" s="25">
        <v>0.33083626614263162</v>
      </c>
      <c r="P26" s="25">
        <v>0.2293257332869193</v>
      </c>
      <c r="Q26" s="25">
        <v>0.96931088299771107</v>
      </c>
      <c r="R26" s="25">
        <v>0.35572228988412469</v>
      </c>
      <c r="S26" s="25">
        <v>0.98989943823735882</v>
      </c>
      <c r="T26" s="25">
        <v>0.58890934221618207</v>
      </c>
      <c r="U26" s="25">
        <v>0.97051243488726868</v>
      </c>
      <c r="V26" s="25">
        <v>0.13232127213892919</v>
      </c>
      <c r="W26" s="25">
        <v>6.6020451682186065E-3</v>
      </c>
      <c r="X26" s="25">
        <v>0.62470138850871659</v>
      </c>
      <c r="Y26" s="25">
        <v>0.95653928064782545</v>
      </c>
      <c r="Z26" s="25">
        <v>0.86152104296393173</v>
      </c>
      <c r="AA26" s="25">
        <v>0.94581644109700458</v>
      </c>
      <c r="AB26" s="25">
        <v>0.49765928446550423</v>
      </c>
      <c r="AC26" s="25">
        <v>0.70987157834991943</v>
      </c>
      <c r="AD26" s="25">
        <v>9.4790112137357552E-2</v>
      </c>
      <c r="AE26" s="25">
        <v>0.35509479901165253</v>
      </c>
      <c r="AF26" s="25">
        <v>0.47268021507709623</v>
      </c>
      <c r="AG26" s="25">
        <v>0.90301107221620103</v>
      </c>
      <c r="AH26" s="25">
        <v>0.8718075328757604</v>
      </c>
      <c r="AI26" s="25">
        <v>5.1391924469147865E-2</v>
      </c>
      <c r="AJ26" s="25">
        <v>0.34305880366113828</v>
      </c>
      <c r="AK26" s="25">
        <v>0.16788134308543023</v>
      </c>
      <c r="AL26" s="25">
        <v>0.47063904807974566</v>
      </c>
      <c r="AM26" s="25">
        <v>0.18860557758678864</v>
      </c>
      <c r="AN26" s="25">
        <v>0.31137633605103476</v>
      </c>
      <c r="AO26" s="25">
        <v>0.4322028293266662</v>
      </c>
      <c r="AP26" s="25">
        <v>0.51767198922849222</v>
      </c>
      <c r="AQ26" s="25">
        <v>0.71203055870641419</v>
      </c>
      <c r="AR26" s="25">
        <v>8.1110429570744547E-2</v>
      </c>
      <c r="AS26" s="25">
        <v>0.11122198129935934</v>
      </c>
      <c r="AT26" s="25">
        <v>0.76121712840569677</v>
      </c>
      <c r="AU26" s="25">
        <v>0.59696101902070109</v>
      </c>
      <c r="AV26" s="25">
        <v>0.77343891062971204</v>
      </c>
      <c r="AW26" s="25">
        <v>9.3084164291787896E-3</v>
      </c>
      <c r="AX26" s="25">
        <v>5.7614736160342739E-2</v>
      </c>
      <c r="AY26" s="25">
        <v>0.22771611668877034</v>
      </c>
      <c r="AZ26" s="25">
        <v>0.11711682949568691</v>
      </c>
      <c r="BA26" s="25">
        <v>0.17813638823341305</v>
      </c>
      <c r="BB26" s="25">
        <v>5.2288684483768444E-2</v>
      </c>
      <c r="BC26" s="25">
        <v>0.75362592203595002</v>
      </c>
      <c r="BD26" s="25">
        <v>0.43968945848219276</v>
      </c>
      <c r="BE26" s="25">
        <v>0.51783951564340081</v>
      </c>
      <c r="BF26" s="25">
        <v>0.89842267844747825</v>
      </c>
      <c r="BG26" s="25">
        <v>0.35406775486865594</v>
      </c>
      <c r="BH26" s="25">
        <v>0.9134107250829574</v>
      </c>
      <c r="BI26" s="25">
        <v>7.6860219828220222E-2</v>
      </c>
      <c r="BJ26" s="25">
        <v>0.50933441100994781</v>
      </c>
      <c r="BK26" s="25">
        <v>0.41548626494281249</v>
      </c>
      <c r="BL26" s="25">
        <v>1.5550145894357326E-2</v>
      </c>
      <c r="BM26" s="25">
        <v>2.3493055965897458E-2</v>
      </c>
      <c r="BN26" s="25">
        <v>0.88113580849006601</v>
      </c>
      <c r="BO26" s="25">
        <v>0.99812402307929793</v>
      </c>
      <c r="BP26" s="25">
        <v>0.84149620379889856</v>
      </c>
      <c r="BQ26" s="25">
        <v>0.91681794387821181</v>
      </c>
      <c r="BR26" s="25">
        <v>0.50212082903887156</v>
      </c>
      <c r="BS26" s="25">
        <v>0.50254851265744849</v>
      </c>
      <c r="BT26" s="25">
        <v>0.37441124130623149</v>
      </c>
      <c r="BU26" s="25">
        <v>0.38054312999849205</v>
      </c>
      <c r="BV26" s="25">
        <v>0.54470280203324462</v>
      </c>
      <c r="BW26" s="25">
        <v>0.37595159298149528</v>
      </c>
      <c r="BX26" s="25">
        <v>1.2974682502176593E-2</v>
      </c>
      <c r="BY26" s="25">
        <v>0.18102399126687907</v>
      </c>
      <c r="BZ26" s="25">
        <v>0.70391722529677125</v>
      </c>
      <c r="CA26" s="25">
        <v>0.58041911912266575</v>
      </c>
      <c r="CB26" s="25">
        <v>0.75326802267985926</v>
      </c>
      <c r="CC26" s="25">
        <v>0.73716978267510758</v>
      </c>
      <c r="CD26" s="25">
        <v>0.80256622776629827</v>
      </c>
      <c r="CE26" s="25">
        <v>4.6661727805496711E-2</v>
      </c>
      <c r="CF26" s="25">
        <v>8.0848708121242896E-2</v>
      </c>
      <c r="CG26" s="25">
        <v>0.90151631484533534</v>
      </c>
      <c r="CH26" s="25">
        <v>0.85779479224173205</v>
      </c>
      <c r="CI26" s="25">
        <v>0.43030773196231098</v>
      </c>
      <c r="CJ26" s="25">
        <v>4.5178989175055473E-2</v>
      </c>
      <c r="CK26" s="25">
        <v>0.30547308212824631</v>
      </c>
      <c r="CL26" s="25">
        <v>0.47154412705257553</v>
      </c>
      <c r="CM26" s="25">
        <v>0.43396213718626409</v>
      </c>
      <c r="CN26" s="25">
        <v>5.5505850857242578E-2</v>
      </c>
      <c r="CO26" s="25">
        <v>0.39881917751020823</v>
      </c>
      <c r="CP26" s="25">
        <v>5.9742433493697789E-2</v>
      </c>
      <c r="CQ26" s="25">
        <v>0.84070034993322318</v>
      </c>
      <c r="CR26" s="25">
        <v>0.8859174265827291</v>
      </c>
      <c r="CS26" s="25">
        <v>0.39415866157653379</v>
      </c>
      <c r="CT26" s="25">
        <v>0.69601293472154702</v>
      </c>
      <c r="CU26" s="25">
        <v>0.41078879726701978</v>
      </c>
      <c r="CV26" s="25">
        <v>0.61151242124495719</v>
      </c>
      <c r="CW26" s="25">
        <v>0.24923768436301585</v>
      </c>
    </row>
    <row r="27" spans="1:101" x14ac:dyDescent="0.25">
      <c r="A27">
        <f t="shared" si="3"/>
        <v>15</v>
      </c>
      <c r="B27" s="25">
        <v>0.83285387937617106</v>
      </c>
      <c r="C27" s="25">
        <v>0.37216925497048547</v>
      </c>
      <c r="D27" s="25">
        <v>0.67578558211624962</v>
      </c>
      <c r="E27" s="25">
        <v>0.19166427126560204</v>
      </c>
      <c r="F27" s="25">
        <v>0.20720027599798596</v>
      </c>
      <c r="G27" s="25">
        <v>0.51584907066933294</v>
      </c>
      <c r="H27" s="25">
        <v>0.87367493559966691</v>
      </c>
      <c r="I27" s="25">
        <v>0.99510393983650469</v>
      </c>
      <c r="J27" s="25">
        <v>0.46347983607964693</v>
      </c>
      <c r="K27" s="25">
        <v>0.57108146600417142</v>
      </c>
      <c r="L27" s="25">
        <v>0.29699249445841824</v>
      </c>
      <c r="M27" s="25">
        <v>0.49402391621691644</v>
      </c>
      <c r="N27" s="25">
        <v>3.3333186940597948E-2</v>
      </c>
      <c r="O27" s="25">
        <v>0.20714072450708954</v>
      </c>
      <c r="P27" s="25">
        <v>0.55137219218923728</v>
      </c>
      <c r="Q27" s="25">
        <v>0.15925780133272105</v>
      </c>
      <c r="R27" s="25">
        <v>0.11148994049450556</v>
      </c>
      <c r="S27" s="25">
        <v>0.78531000239768844</v>
      </c>
      <c r="T27" s="25">
        <v>0.21249706229995258</v>
      </c>
      <c r="U27" s="25">
        <v>0.64191056008791147</v>
      </c>
      <c r="V27" s="25">
        <v>0.48318832931611044</v>
      </c>
      <c r="W27" s="25">
        <v>0.63792099961989801</v>
      </c>
      <c r="X27" s="25">
        <v>0.64704186028367938</v>
      </c>
      <c r="Y27" s="25">
        <v>0.83268863300500018</v>
      </c>
      <c r="Z27" s="25">
        <v>0.13591152143707674</v>
      </c>
      <c r="AA27" s="25">
        <v>0.56621944685011827</v>
      </c>
      <c r="AB27" s="25">
        <v>0.297373473950857</v>
      </c>
      <c r="AC27" s="25">
        <v>0.38825678596478175</v>
      </c>
      <c r="AD27" s="25">
        <v>0.32020903057961025</v>
      </c>
      <c r="AE27" s="25">
        <v>0.19145933030627627</v>
      </c>
      <c r="AF27" s="25">
        <v>0.16828881303444643</v>
      </c>
      <c r="AG27" s="25">
        <v>0.47829730355333233</v>
      </c>
      <c r="AH27" s="25">
        <v>0.98375402739586859</v>
      </c>
      <c r="AI27" s="25">
        <v>0.84395091745942574</v>
      </c>
      <c r="AJ27" s="25">
        <v>0.70977159183564353</v>
      </c>
      <c r="AK27" s="25">
        <v>2.9866599811034678E-2</v>
      </c>
      <c r="AL27" s="25">
        <v>0.25041922897101643</v>
      </c>
      <c r="AM27" s="25">
        <v>0.88404134157700776</v>
      </c>
      <c r="AN27" s="25">
        <v>0.7302649852267149</v>
      </c>
      <c r="AO27" s="25">
        <v>2.2737679497211505E-2</v>
      </c>
      <c r="AP27" s="25">
        <v>0.48141956531846952</v>
      </c>
      <c r="AQ27" s="25">
        <v>6.9155925898114479E-2</v>
      </c>
      <c r="AR27" s="25">
        <v>0.564573482690504</v>
      </c>
      <c r="AS27" s="25">
        <v>0.65656060951436879</v>
      </c>
      <c r="AT27" s="25">
        <v>0.63784533772782837</v>
      </c>
      <c r="AU27" s="25">
        <v>9.8880053335547502E-2</v>
      </c>
      <c r="AV27" s="25">
        <v>1.167078151188361E-2</v>
      </c>
      <c r="AW27" s="25">
        <v>0.36907671658567442</v>
      </c>
      <c r="AX27" s="25">
        <v>0.3660602111854554</v>
      </c>
      <c r="AY27" s="25">
        <v>0.87550217549529163</v>
      </c>
      <c r="AZ27" s="25">
        <v>0.55973764767195178</v>
      </c>
      <c r="BA27" s="25">
        <v>0.48277013990872542</v>
      </c>
      <c r="BB27" s="25">
        <v>0.10873239499784881</v>
      </c>
      <c r="BC27" s="25">
        <v>0.61600508840038948</v>
      </c>
      <c r="BD27" s="25">
        <v>0.66705173764229553</v>
      </c>
      <c r="BE27" s="25">
        <v>0.87517389005758073</v>
      </c>
      <c r="BF27" s="25">
        <v>0.98426111904290214</v>
      </c>
      <c r="BG27" s="25">
        <v>0.4427654853000409</v>
      </c>
      <c r="BH27" s="25">
        <v>0.13587882297683118</v>
      </c>
      <c r="BI27" s="25">
        <v>0.79110074992372681</v>
      </c>
      <c r="BJ27" s="25">
        <v>0.74043140086185832</v>
      </c>
      <c r="BK27" s="25">
        <v>0.97185671515008398</v>
      </c>
      <c r="BL27" s="25">
        <v>0.4605968770389629</v>
      </c>
      <c r="BM27" s="25">
        <v>0.66151891123765671</v>
      </c>
      <c r="BN27" s="25">
        <v>0.87072681146747366</v>
      </c>
      <c r="BO27" s="25">
        <v>0.26254215068392528</v>
      </c>
      <c r="BP27" s="25">
        <v>0.52181517811311529</v>
      </c>
      <c r="BQ27" s="25">
        <v>0.68401591513328741</v>
      </c>
      <c r="BR27" s="25">
        <v>2.3048528589778794E-2</v>
      </c>
      <c r="BS27" s="25">
        <v>0.97285642658032068</v>
      </c>
      <c r="BT27" s="25">
        <v>0.95335566638009117</v>
      </c>
      <c r="BU27" s="25">
        <v>0.4816708265424231</v>
      </c>
      <c r="BV27" s="25">
        <v>0.9742330547364435</v>
      </c>
      <c r="BW27" s="25">
        <v>0.72272229434158375</v>
      </c>
      <c r="BX27" s="25">
        <v>0.76120520220724963</v>
      </c>
      <c r="BY27" s="25">
        <v>0.9420436315041183</v>
      </c>
      <c r="BZ27" s="25">
        <v>0.15583917338645836</v>
      </c>
      <c r="CA27" s="25">
        <v>0.27118553987904093</v>
      </c>
      <c r="CB27" s="25">
        <v>1.0635220463669048E-2</v>
      </c>
      <c r="CC27" s="25">
        <v>0.84070812636510472</v>
      </c>
      <c r="CD27" s="25">
        <v>5.7091388746367655E-2</v>
      </c>
      <c r="CE27" s="25">
        <v>9.4734305679444963E-2</v>
      </c>
      <c r="CF27" s="25">
        <v>0.35229234427109912</v>
      </c>
      <c r="CG27" s="25">
        <v>0.1413184985976641</v>
      </c>
      <c r="CH27" s="25">
        <v>5.0618258449302789E-2</v>
      </c>
      <c r="CI27" s="25">
        <v>0.60941318515835741</v>
      </c>
      <c r="CJ27" s="25">
        <v>0.55635420690757176</v>
      </c>
      <c r="CK27" s="25">
        <v>0.37020463248991675</v>
      </c>
      <c r="CL27" s="25">
        <v>0.56502518858459805</v>
      </c>
      <c r="CM27" s="25">
        <v>0.35164112030854333</v>
      </c>
      <c r="CN27" s="25">
        <v>0.28965281236165819</v>
      </c>
      <c r="CO27" s="25">
        <v>0.34716575589469267</v>
      </c>
      <c r="CP27" s="25">
        <v>4.8616512343126361E-2</v>
      </c>
      <c r="CQ27" s="25">
        <v>0.13073479589540549</v>
      </c>
      <c r="CR27" s="25">
        <v>0.61443647776272581</v>
      </c>
      <c r="CS27" s="25">
        <v>0.57185273839580664</v>
      </c>
      <c r="CT27" s="25">
        <v>0.24433030684803358</v>
      </c>
      <c r="CU27" s="25">
        <v>0.17595781598710247</v>
      </c>
      <c r="CV27" s="25">
        <v>0.87357933391762466</v>
      </c>
      <c r="CW27" s="25">
        <v>0.55270993280194103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"/>
  <sheetViews>
    <sheetView showGridLines="0" zoomScaleNormal="100" workbookViewId="0">
      <selection activeCell="H5" sqref="H5"/>
    </sheetView>
  </sheetViews>
  <sheetFormatPr defaultRowHeight="15" x14ac:dyDescent="0.25"/>
  <cols>
    <col min="3" max="3" width="15.140625" customWidth="1"/>
  </cols>
  <sheetData>
    <row r="1" spans="3:8" x14ac:dyDescent="0.25">
      <c r="C1" t="s">
        <v>84</v>
      </c>
      <c r="E1" s="35">
        <v>7.0000000000000007E-2</v>
      </c>
    </row>
    <row r="2" spans="3:8" x14ac:dyDescent="0.25">
      <c r="C2" t="s">
        <v>83</v>
      </c>
      <c r="E2" s="35">
        <v>15</v>
      </c>
    </row>
    <row r="3" spans="3:8" ht="65.25" customHeight="1" x14ac:dyDescent="0.25">
      <c r="C3" s="36" t="s">
        <v>82</v>
      </c>
      <c r="E3" s="35">
        <v>250000</v>
      </c>
      <c r="H3" t="s">
        <v>81</v>
      </c>
    </row>
    <row r="5" spans="3:8" x14ac:dyDescent="0.25">
      <c r="C5" t="s">
        <v>80</v>
      </c>
      <c r="E5" s="35">
        <f>E3/(1+E1)^E2</f>
        <v>90611.504910589923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11"/>
  <sheetViews>
    <sheetView showGridLines="0" tabSelected="1" zoomScaleNormal="100" workbookViewId="0">
      <selection activeCell="K6" sqref="K6"/>
    </sheetView>
  </sheetViews>
  <sheetFormatPr defaultRowHeight="15" x14ac:dyDescent="0.25"/>
  <cols>
    <col min="6" max="6" width="25.7109375" customWidth="1"/>
    <col min="7" max="7" width="11.7109375" bestFit="1" customWidth="1"/>
    <col min="13" max="13" width="11.7109375" bestFit="1" customWidth="1"/>
    <col min="15" max="15" width="11.42578125" bestFit="1" customWidth="1"/>
  </cols>
  <sheetData>
    <row r="6" spans="2:15" x14ac:dyDescent="0.25">
      <c r="B6" t="s">
        <v>89</v>
      </c>
      <c r="C6" t="s">
        <v>88</v>
      </c>
      <c r="F6" s="44"/>
      <c r="G6" s="43">
        <f>ROUND(2500/18.425,0)</f>
        <v>136</v>
      </c>
      <c r="I6" t="s">
        <v>87</v>
      </c>
      <c r="M6" s="42"/>
    </row>
    <row r="7" spans="2:15" x14ac:dyDescent="0.25">
      <c r="G7" s="37"/>
    </row>
    <row r="8" spans="2:15" x14ac:dyDescent="0.25">
      <c r="G8" s="41"/>
      <c r="O8" s="40"/>
    </row>
    <row r="10" spans="2:15" x14ac:dyDescent="0.25">
      <c r="B10" t="s">
        <v>86</v>
      </c>
      <c r="C10" t="s">
        <v>85</v>
      </c>
      <c r="G10" s="39">
        <f>(100/18.425)^(1/25) -1</f>
        <v>6.9999808943698394E-2</v>
      </c>
    </row>
    <row r="11" spans="2:15" x14ac:dyDescent="0.25">
      <c r="C11" s="37"/>
      <c r="D11" s="37"/>
      <c r="E11" s="37"/>
      <c r="F11" s="37"/>
      <c r="G11" s="38"/>
      <c r="H11" s="37"/>
      <c r="I11" s="3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X59"/>
  <sheetViews>
    <sheetView showGridLines="0" zoomScaleNormal="100" workbookViewId="0"/>
  </sheetViews>
  <sheetFormatPr defaultRowHeight="15" x14ac:dyDescent="0.25"/>
  <cols>
    <col min="1" max="1" width="19.42578125" customWidth="1"/>
    <col min="2" max="2" width="28.42578125" customWidth="1"/>
    <col min="3" max="102" width="15.5703125" customWidth="1"/>
  </cols>
  <sheetData>
    <row r="3" spans="2:102" x14ac:dyDescent="0.25">
      <c r="C3" t="s">
        <v>110</v>
      </c>
      <c r="D3" s="35">
        <v>0</v>
      </c>
      <c r="E3" t="s">
        <v>109</v>
      </c>
      <c r="F3" s="35">
        <f>0.002</f>
        <v>2E-3</v>
      </c>
    </row>
    <row r="6" spans="2:102" x14ac:dyDescent="0.25">
      <c r="C6" s="2"/>
      <c r="E6" s="2" t="s">
        <v>76</v>
      </c>
    </row>
    <row r="8" spans="2:102" x14ac:dyDescent="0.25">
      <c r="C8">
        <v>1</v>
      </c>
      <c r="D8">
        <f t="shared" ref="D8:AI8" si="0">C8+1</f>
        <v>2</v>
      </c>
      <c r="E8">
        <f t="shared" si="0"/>
        <v>3</v>
      </c>
      <c r="F8">
        <f t="shared" si="0"/>
        <v>4</v>
      </c>
      <c r="G8">
        <f t="shared" si="0"/>
        <v>5</v>
      </c>
      <c r="H8">
        <f t="shared" si="0"/>
        <v>6</v>
      </c>
      <c r="I8">
        <f t="shared" si="0"/>
        <v>7</v>
      </c>
      <c r="J8">
        <f t="shared" si="0"/>
        <v>8</v>
      </c>
      <c r="K8">
        <f t="shared" si="0"/>
        <v>9</v>
      </c>
      <c r="L8">
        <f t="shared" si="0"/>
        <v>10</v>
      </c>
      <c r="M8">
        <f t="shared" si="0"/>
        <v>11</v>
      </c>
      <c r="N8">
        <f t="shared" si="0"/>
        <v>12</v>
      </c>
      <c r="O8">
        <f t="shared" si="0"/>
        <v>13</v>
      </c>
      <c r="P8">
        <f t="shared" si="0"/>
        <v>14</v>
      </c>
      <c r="Q8">
        <f t="shared" si="0"/>
        <v>15</v>
      </c>
      <c r="R8">
        <f t="shared" si="0"/>
        <v>16</v>
      </c>
      <c r="S8">
        <f t="shared" si="0"/>
        <v>17</v>
      </c>
      <c r="T8">
        <f t="shared" si="0"/>
        <v>18</v>
      </c>
      <c r="U8">
        <f t="shared" si="0"/>
        <v>19</v>
      </c>
      <c r="V8">
        <f t="shared" si="0"/>
        <v>20</v>
      </c>
      <c r="W8">
        <f t="shared" si="0"/>
        <v>21</v>
      </c>
      <c r="X8">
        <f t="shared" si="0"/>
        <v>22</v>
      </c>
      <c r="Y8">
        <f t="shared" si="0"/>
        <v>23</v>
      </c>
      <c r="Z8">
        <f t="shared" si="0"/>
        <v>24</v>
      </c>
      <c r="AA8">
        <f t="shared" si="0"/>
        <v>25</v>
      </c>
      <c r="AB8">
        <f t="shared" si="0"/>
        <v>26</v>
      </c>
      <c r="AC8">
        <f t="shared" si="0"/>
        <v>27</v>
      </c>
      <c r="AD8">
        <f t="shared" si="0"/>
        <v>28</v>
      </c>
      <c r="AE8">
        <f t="shared" si="0"/>
        <v>29</v>
      </c>
      <c r="AF8">
        <f t="shared" si="0"/>
        <v>30</v>
      </c>
      <c r="AG8">
        <f t="shared" si="0"/>
        <v>31</v>
      </c>
      <c r="AH8">
        <f t="shared" si="0"/>
        <v>32</v>
      </c>
      <c r="AI8">
        <f t="shared" si="0"/>
        <v>33</v>
      </c>
      <c r="AJ8">
        <f t="shared" ref="AJ8:BO8" si="1">AI8+1</f>
        <v>34</v>
      </c>
      <c r="AK8">
        <f t="shared" si="1"/>
        <v>35</v>
      </c>
      <c r="AL8">
        <f t="shared" si="1"/>
        <v>36</v>
      </c>
      <c r="AM8">
        <f t="shared" si="1"/>
        <v>37</v>
      </c>
      <c r="AN8">
        <f t="shared" si="1"/>
        <v>38</v>
      </c>
      <c r="AO8">
        <f t="shared" si="1"/>
        <v>39</v>
      </c>
      <c r="AP8">
        <f t="shared" si="1"/>
        <v>40</v>
      </c>
      <c r="AQ8">
        <f t="shared" si="1"/>
        <v>41</v>
      </c>
      <c r="AR8">
        <f t="shared" si="1"/>
        <v>42</v>
      </c>
      <c r="AS8">
        <f t="shared" si="1"/>
        <v>43</v>
      </c>
      <c r="AT8">
        <f t="shared" si="1"/>
        <v>44</v>
      </c>
      <c r="AU8">
        <f t="shared" si="1"/>
        <v>45</v>
      </c>
      <c r="AV8">
        <f t="shared" si="1"/>
        <v>46</v>
      </c>
      <c r="AW8">
        <f t="shared" si="1"/>
        <v>47</v>
      </c>
      <c r="AX8">
        <f t="shared" si="1"/>
        <v>48</v>
      </c>
      <c r="AY8">
        <f t="shared" si="1"/>
        <v>49</v>
      </c>
      <c r="AZ8">
        <f t="shared" si="1"/>
        <v>50</v>
      </c>
      <c r="BA8">
        <f t="shared" si="1"/>
        <v>51</v>
      </c>
      <c r="BB8">
        <f t="shared" si="1"/>
        <v>52</v>
      </c>
      <c r="BC8">
        <f t="shared" si="1"/>
        <v>53</v>
      </c>
      <c r="BD8">
        <f t="shared" si="1"/>
        <v>54</v>
      </c>
      <c r="BE8">
        <f t="shared" si="1"/>
        <v>55</v>
      </c>
      <c r="BF8">
        <f t="shared" si="1"/>
        <v>56</v>
      </c>
      <c r="BG8">
        <f t="shared" si="1"/>
        <v>57</v>
      </c>
      <c r="BH8">
        <f t="shared" si="1"/>
        <v>58</v>
      </c>
      <c r="BI8">
        <f t="shared" si="1"/>
        <v>59</v>
      </c>
      <c r="BJ8">
        <f t="shared" si="1"/>
        <v>60</v>
      </c>
      <c r="BK8">
        <f t="shared" si="1"/>
        <v>61</v>
      </c>
      <c r="BL8">
        <f t="shared" si="1"/>
        <v>62</v>
      </c>
      <c r="BM8">
        <f t="shared" si="1"/>
        <v>63</v>
      </c>
      <c r="BN8">
        <f t="shared" si="1"/>
        <v>64</v>
      </c>
      <c r="BO8">
        <f t="shared" si="1"/>
        <v>65</v>
      </c>
      <c r="BP8">
        <f t="shared" ref="BP8:CX8" si="2">BO8+1</f>
        <v>66</v>
      </c>
      <c r="BQ8">
        <f t="shared" si="2"/>
        <v>67</v>
      </c>
      <c r="BR8">
        <f t="shared" si="2"/>
        <v>68</v>
      </c>
      <c r="BS8">
        <f t="shared" si="2"/>
        <v>69</v>
      </c>
      <c r="BT8">
        <f t="shared" si="2"/>
        <v>70</v>
      </c>
      <c r="BU8">
        <f t="shared" si="2"/>
        <v>71</v>
      </c>
      <c r="BV8">
        <f t="shared" si="2"/>
        <v>72</v>
      </c>
      <c r="BW8">
        <f t="shared" si="2"/>
        <v>73</v>
      </c>
      <c r="BX8">
        <f t="shared" si="2"/>
        <v>74</v>
      </c>
      <c r="BY8">
        <f t="shared" si="2"/>
        <v>75</v>
      </c>
      <c r="BZ8">
        <f t="shared" si="2"/>
        <v>76</v>
      </c>
      <c r="CA8">
        <f t="shared" si="2"/>
        <v>77</v>
      </c>
      <c r="CB8">
        <f t="shared" si="2"/>
        <v>78</v>
      </c>
      <c r="CC8">
        <f t="shared" si="2"/>
        <v>79</v>
      </c>
      <c r="CD8">
        <f t="shared" si="2"/>
        <v>80</v>
      </c>
      <c r="CE8">
        <f t="shared" si="2"/>
        <v>81</v>
      </c>
      <c r="CF8">
        <f t="shared" si="2"/>
        <v>82</v>
      </c>
      <c r="CG8">
        <f t="shared" si="2"/>
        <v>83</v>
      </c>
      <c r="CH8">
        <f t="shared" si="2"/>
        <v>84</v>
      </c>
      <c r="CI8">
        <f t="shared" si="2"/>
        <v>85</v>
      </c>
      <c r="CJ8">
        <f t="shared" si="2"/>
        <v>86</v>
      </c>
      <c r="CK8">
        <f t="shared" si="2"/>
        <v>87</v>
      </c>
      <c r="CL8">
        <f t="shared" si="2"/>
        <v>88</v>
      </c>
      <c r="CM8">
        <f t="shared" si="2"/>
        <v>89</v>
      </c>
      <c r="CN8">
        <f t="shared" si="2"/>
        <v>90</v>
      </c>
      <c r="CO8">
        <f t="shared" si="2"/>
        <v>91</v>
      </c>
      <c r="CP8">
        <f t="shared" si="2"/>
        <v>92</v>
      </c>
      <c r="CQ8">
        <f t="shared" si="2"/>
        <v>93</v>
      </c>
      <c r="CR8">
        <f t="shared" si="2"/>
        <v>94</v>
      </c>
      <c r="CS8">
        <f t="shared" si="2"/>
        <v>95</v>
      </c>
      <c r="CT8">
        <f t="shared" si="2"/>
        <v>96</v>
      </c>
      <c r="CU8">
        <f t="shared" si="2"/>
        <v>97</v>
      </c>
      <c r="CV8">
        <f t="shared" si="2"/>
        <v>98</v>
      </c>
      <c r="CW8">
        <f t="shared" si="2"/>
        <v>99</v>
      </c>
      <c r="CX8">
        <f t="shared" si="2"/>
        <v>100</v>
      </c>
    </row>
    <row r="9" spans="2:102" x14ac:dyDescent="0.25">
      <c r="B9">
        <v>1</v>
      </c>
      <c r="C9" s="25">
        <v>0.33106016631912438</v>
      </c>
      <c r="D9" s="25">
        <v>0.49895827523624048</v>
      </c>
      <c r="E9" s="25">
        <v>0.33575007552534619</v>
      </c>
      <c r="F9" s="25">
        <v>0.86448718818384906</v>
      </c>
      <c r="G9" s="25">
        <v>0.29004617500348806</v>
      </c>
      <c r="H9" s="25">
        <v>0.39811590318505263</v>
      </c>
      <c r="I9" s="25">
        <v>0.32714268667416102</v>
      </c>
      <c r="J9" s="25">
        <v>0.68766360773238588</v>
      </c>
      <c r="K9" s="25">
        <v>0.35614220812194497</v>
      </c>
      <c r="L9" s="25">
        <v>0.26260311954099991</v>
      </c>
      <c r="M9" s="25">
        <v>0.63781890885207526</v>
      </c>
      <c r="N9" s="25">
        <v>0.82000017441336981</v>
      </c>
      <c r="O9" s="25">
        <v>0.44990670492374385</v>
      </c>
      <c r="P9" s="25">
        <v>9.3383794066190573E-2</v>
      </c>
      <c r="Q9" s="25">
        <v>0.37546474921531103</v>
      </c>
      <c r="R9" s="25">
        <v>0.78602873502713266</v>
      </c>
      <c r="S9" s="25">
        <v>0.8268823298635315</v>
      </c>
      <c r="T9" s="25">
        <v>0.54374088146185651</v>
      </c>
      <c r="U9" s="25">
        <v>4.6312996150041585E-2</v>
      </c>
      <c r="V9" s="25">
        <v>0.9046606998782738</v>
      </c>
      <c r="W9" s="25">
        <v>0.75125359249318779</v>
      </c>
      <c r="X9" s="25">
        <v>0.46537840597647828</v>
      </c>
      <c r="Y9" s="25">
        <v>0.77501318276071196</v>
      </c>
      <c r="Z9" s="25">
        <v>0.45571732122499364</v>
      </c>
      <c r="AA9" s="25">
        <v>0.41837537847152506</v>
      </c>
      <c r="AB9" s="25">
        <v>0.55684153759499566</v>
      </c>
      <c r="AC9" s="25">
        <v>0.77482343825802824</v>
      </c>
      <c r="AD9" s="25">
        <v>0.66550287745254844</v>
      </c>
      <c r="AE9" s="25">
        <v>8.7941159956440695E-2</v>
      </c>
      <c r="AF9" s="25">
        <v>0.48955631382035714</v>
      </c>
      <c r="AG9" s="25">
        <v>0.23931156447929525</v>
      </c>
      <c r="AH9" s="25">
        <v>0.88625940004486103</v>
      </c>
      <c r="AI9" s="25">
        <v>0.44132091034264653</v>
      </c>
      <c r="AJ9" s="25">
        <v>0.18451702611701648</v>
      </c>
      <c r="AK9" s="25">
        <v>0.12514385757389412</v>
      </c>
      <c r="AL9" s="25">
        <v>0.9521710910986021</v>
      </c>
      <c r="AM9" s="25">
        <v>0.39996824924667485</v>
      </c>
      <c r="AN9" s="25">
        <v>0.74690215224353917</v>
      </c>
      <c r="AO9" s="25">
        <v>0.53146440109624205</v>
      </c>
      <c r="AP9" s="25">
        <v>0.23554743352287688</v>
      </c>
      <c r="AQ9" s="25">
        <v>9.9944499418934574E-2</v>
      </c>
      <c r="AR9" s="25">
        <v>0.3842668142795953</v>
      </c>
      <c r="AS9" s="25">
        <v>0.37833066339194255</v>
      </c>
      <c r="AT9" s="25">
        <v>0.75909964510892491</v>
      </c>
      <c r="AU9" s="25">
        <v>0.15853315286442105</v>
      </c>
      <c r="AV9" s="25">
        <v>0.46045985807835987</v>
      </c>
      <c r="AW9" s="25">
        <v>0.8294366999307915</v>
      </c>
      <c r="AX9" s="25">
        <v>0.54103412325249745</v>
      </c>
      <c r="AY9" s="25">
        <v>0.74752362700165242</v>
      </c>
      <c r="AZ9" s="25">
        <v>0.95785911739909779</v>
      </c>
      <c r="BA9" s="25">
        <v>0.42637713627424245</v>
      </c>
      <c r="BB9" s="25">
        <v>0.70621700916399133</v>
      </c>
      <c r="BC9" s="25">
        <v>0.11709544418318574</v>
      </c>
      <c r="BD9" s="25">
        <v>0.39211758171355471</v>
      </c>
      <c r="BE9" s="25">
        <v>8.2381899262813252E-2</v>
      </c>
      <c r="BF9" s="25">
        <v>0.84105072140912673</v>
      </c>
      <c r="BG9" s="25">
        <v>0.86868605921065656</v>
      </c>
      <c r="BH9" s="25">
        <v>0.81803454678480036</v>
      </c>
      <c r="BI9" s="25">
        <v>0.19038189964561214</v>
      </c>
      <c r="BJ9" s="25">
        <v>0.9114924415651654</v>
      </c>
      <c r="BK9" s="25">
        <v>0.32605918624731667</v>
      </c>
      <c r="BL9" s="25">
        <v>3.8632352098460832E-2</v>
      </c>
      <c r="BM9" s="25">
        <v>0.49271976021158592</v>
      </c>
      <c r="BN9" s="25">
        <v>0.66472223338132896</v>
      </c>
      <c r="BO9" s="25">
        <v>7.1855290040211295E-2</v>
      </c>
      <c r="BP9" s="25">
        <v>0.7419546379763281</v>
      </c>
      <c r="BQ9" s="25">
        <v>0.42538524160396529</v>
      </c>
      <c r="BR9" s="25">
        <v>0.6852382343032567</v>
      </c>
      <c r="BS9" s="25">
        <v>0.70286895572276276</v>
      </c>
      <c r="BT9" s="25">
        <v>0.89346541980814753</v>
      </c>
      <c r="BU9" s="25">
        <v>0.35926973019388264</v>
      </c>
      <c r="BV9" s="25">
        <v>0.44676944448047573</v>
      </c>
      <c r="BW9" s="25">
        <v>0.97403998700680816</v>
      </c>
      <c r="BX9" s="25">
        <v>0.64865895999779299</v>
      </c>
      <c r="BY9" s="25">
        <v>0.70637871598164004</v>
      </c>
      <c r="BZ9" s="25">
        <v>0.30729058478041982</v>
      </c>
      <c r="CA9" s="25">
        <v>8.3979178586222281E-2</v>
      </c>
      <c r="CB9" s="25">
        <v>0.62524042705198801</v>
      </c>
      <c r="CC9" s="25">
        <v>0.95120564264436869</v>
      </c>
      <c r="CD9" s="25">
        <v>0.62575938713578994</v>
      </c>
      <c r="CE9" s="25">
        <v>0.10501014608958081</v>
      </c>
      <c r="CF9" s="25">
        <v>0.48639402679549093</v>
      </c>
      <c r="CG9" s="25">
        <v>0.28136994385787006</v>
      </c>
      <c r="CH9" s="25">
        <v>0.24371461554429918</v>
      </c>
      <c r="CI9" s="25">
        <v>0.14665199132206119</v>
      </c>
      <c r="CJ9" s="25">
        <v>0.553146589848305</v>
      </c>
      <c r="CK9" s="25">
        <v>0.48255363080761005</v>
      </c>
      <c r="CL9" s="25">
        <v>0.76667464063708202</v>
      </c>
      <c r="CM9" s="25">
        <v>0.33695895194197645</v>
      </c>
      <c r="CN9" s="25">
        <v>0.34744197019186529</v>
      </c>
      <c r="CO9" s="25">
        <v>0.16407688813563137</v>
      </c>
      <c r="CP9" s="25">
        <v>0.59167265003628755</v>
      </c>
      <c r="CQ9" s="25">
        <v>0.13525118833927452</v>
      </c>
      <c r="CR9" s="25">
        <v>0.67826080478950201</v>
      </c>
      <c r="CS9" s="25">
        <v>0.6825056131145929</v>
      </c>
      <c r="CT9" s="25">
        <v>0.90912732777847283</v>
      </c>
      <c r="CU9" s="25">
        <v>0.195677937951797</v>
      </c>
      <c r="CV9" s="25">
        <v>0.66797487489957741</v>
      </c>
      <c r="CW9" s="25">
        <v>0.7560444406064325</v>
      </c>
      <c r="CX9" s="25">
        <v>0.78639247222112907</v>
      </c>
    </row>
    <row r="10" spans="2:102" x14ac:dyDescent="0.25">
      <c r="B10">
        <f t="shared" ref="B10:B23" si="3">B9+1</f>
        <v>2</v>
      </c>
      <c r="C10" s="25">
        <v>0.57019212807248354</v>
      </c>
      <c r="D10" s="25">
        <v>0.70995461747410282</v>
      </c>
      <c r="E10" s="25">
        <v>5.0662963698126839E-2</v>
      </c>
      <c r="F10" s="25">
        <v>0.41027550241375088</v>
      </c>
      <c r="G10" s="25">
        <v>0.72557779480203377</v>
      </c>
      <c r="H10" s="25">
        <v>0.67467892122653317</v>
      </c>
      <c r="I10" s="25">
        <v>0.72613116096939001</v>
      </c>
      <c r="J10" s="25">
        <v>0.31643680567603205</v>
      </c>
      <c r="K10" s="25">
        <v>0.94215495050941611</v>
      </c>
      <c r="L10" s="25">
        <v>8.5468131747817755E-2</v>
      </c>
      <c r="M10" s="25">
        <v>0.41610871734537458</v>
      </c>
      <c r="N10" s="25">
        <v>0.58276501761764465</v>
      </c>
      <c r="O10" s="25">
        <v>0.47146510793492313</v>
      </c>
      <c r="P10" s="25">
        <v>0.2613475295455483</v>
      </c>
      <c r="Q10" s="25">
        <v>0.86963004487401496</v>
      </c>
      <c r="R10" s="25">
        <v>0.5496707759763243</v>
      </c>
      <c r="S10" s="25">
        <v>0.62776006879932733</v>
      </c>
      <c r="T10" s="25">
        <v>0.61049066122389317</v>
      </c>
      <c r="U10" s="25">
        <v>4.191517476209472E-2</v>
      </c>
      <c r="V10" s="25">
        <v>0.3759819649332945</v>
      </c>
      <c r="W10" s="25">
        <v>0.67194047401947687</v>
      </c>
      <c r="X10" s="25">
        <v>0.92412473481645196</v>
      </c>
      <c r="Y10" s="25">
        <v>4.5383452409891278E-2</v>
      </c>
      <c r="Z10" s="25">
        <v>0.86719482036191797</v>
      </c>
      <c r="AA10" s="25">
        <v>0.94282601881801775</v>
      </c>
      <c r="AB10" s="25">
        <v>0.88065304133504274</v>
      </c>
      <c r="AC10" s="25">
        <v>0.35761575895416864</v>
      </c>
      <c r="AD10" s="25">
        <v>0.81549665371477309</v>
      </c>
      <c r="AE10" s="25">
        <v>0.83887934085088256</v>
      </c>
      <c r="AF10" s="25">
        <v>0.22325487327148086</v>
      </c>
      <c r="AG10" s="25">
        <v>0.91768267570390638</v>
      </c>
      <c r="AH10" s="25">
        <v>0.4847073938435702</v>
      </c>
      <c r="AI10" s="25">
        <v>0.53710764742488126</v>
      </c>
      <c r="AJ10" s="25">
        <v>0.81064808619384587</v>
      </c>
      <c r="AK10" s="25">
        <v>1.4732792606482192E-2</v>
      </c>
      <c r="AL10" s="25">
        <v>0.37347547635345124</v>
      </c>
      <c r="AM10" s="25">
        <v>0.88283543740995851</v>
      </c>
      <c r="AN10" s="25">
        <v>0.75610902517837975</v>
      </c>
      <c r="AO10" s="25">
        <v>0.79590279824690191</v>
      </c>
      <c r="AP10" s="25">
        <v>0.5383494991854787</v>
      </c>
      <c r="AQ10" s="25">
        <v>5.2764873805007495E-2</v>
      </c>
      <c r="AR10" s="25">
        <v>0.9005827775602927</v>
      </c>
      <c r="AS10" s="25">
        <v>0.79768669012475457</v>
      </c>
      <c r="AT10" s="25">
        <v>0.58073298498940351</v>
      </c>
      <c r="AU10" s="25">
        <v>0.60354938140194947</v>
      </c>
      <c r="AV10" s="25">
        <v>0.15232437214774575</v>
      </c>
      <c r="AW10" s="25">
        <v>0.2724499284077655</v>
      </c>
      <c r="AX10" s="25">
        <v>0.97648880381395675</v>
      </c>
      <c r="AY10" s="25">
        <v>0.36967691964493399</v>
      </c>
      <c r="AZ10" s="25">
        <v>0.95383993216653817</v>
      </c>
      <c r="BA10" s="25">
        <v>0.57760143194065583</v>
      </c>
      <c r="BB10" s="25">
        <v>0.18339853781816495</v>
      </c>
      <c r="BC10" s="25">
        <v>0.11081503856535613</v>
      </c>
      <c r="BD10" s="25">
        <v>8.1653979060063664E-2</v>
      </c>
      <c r="BE10" s="25">
        <v>0.85927948124954534</v>
      </c>
      <c r="BF10" s="25">
        <v>0.7715248256765137</v>
      </c>
      <c r="BG10" s="25">
        <v>0.82588753078059307</v>
      </c>
      <c r="BH10" s="25">
        <v>0.1842077955947663</v>
      </c>
      <c r="BI10" s="25">
        <v>0.51340561451803979</v>
      </c>
      <c r="BJ10" s="25">
        <v>0.28900264610939441</v>
      </c>
      <c r="BK10" s="25">
        <v>0.74429977359255795</v>
      </c>
      <c r="BL10" s="25">
        <v>0.78797074505113152</v>
      </c>
      <c r="BM10" s="25">
        <v>0.90477956321870701</v>
      </c>
      <c r="BN10" s="25">
        <v>0.33360223934643929</v>
      </c>
      <c r="BO10" s="25">
        <v>5.9249853329840785E-2</v>
      </c>
      <c r="BP10" s="25">
        <v>0.37187049234813885</v>
      </c>
      <c r="BQ10" s="25">
        <v>0.59935375814175784</v>
      </c>
      <c r="BR10" s="25">
        <v>0.41141910910130064</v>
      </c>
      <c r="BS10" s="25">
        <v>5.3301574518355044E-2</v>
      </c>
      <c r="BT10" s="25">
        <v>0.27469117198301385</v>
      </c>
      <c r="BU10" s="25">
        <v>0.17466883263873345</v>
      </c>
      <c r="BV10" s="25">
        <v>0.15500815519251543</v>
      </c>
      <c r="BW10" s="25">
        <v>0.6399728701354318</v>
      </c>
      <c r="BX10" s="25">
        <v>0.78781184730604481</v>
      </c>
      <c r="BY10" s="25">
        <v>0.43869962292580522</v>
      </c>
      <c r="BZ10" s="25">
        <v>0.63618804003815155</v>
      </c>
      <c r="CA10" s="25">
        <v>0.79164878142936379</v>
      </c>
      <c r="CB10" s="25">
        <v>0.78164722922341234</v>
      </c>
      <c r="CC10" s="25">
        <v>0.66484253799173976</v>
      </c>
      <c r="CD10" s="25">
        <v>0.2226825552651629</v>
      </c>
      <c r="CE10" s="25">
        <v>0.77916908255196904</v>
      </c>
      <c r="CF10" s="25">
        <v>0.91896445132419635</v>
      </c>
      <c r="CG10" s="25">
        <v>0.92358036682821942</v>
      </c>
      <c r="CH10" s="25">
        <v>0.14037649239076011</v>
      </c>
      <c r="CI10" s="25">
        <v>0.84821181859317973</v>
      </c>
      <c r="CJ10" s="25">
        <v>0.50723116610857544</v>
      </c>
      <c r="CK10" s="25">
        <v>0.88808379691757899</v>
      </c>
      <c r="CL10" s="25">
        <v>0.41205076318989098</v>
      </c>
      <c r="CM10" s="25">
        <v>0.31043910789753415</v>
      </c>
      <c r="CN10" s="25">
        <v>0.82867540660697403</v>
      </c>
      <c r="CO10" s="25">
        <v>1.7323419508262883E-2</v>
      </c>
      <c r="CP10" s="25">
        <v>0.51740876142098013</v>
      </c>
      <c r="CQ10" s="25">
        <v>0.34197530976380486</v>
      </c>
      <c r="CR10" s="25">
        <v>0.98335004013986116</v>
      </c>
      <c r="CS10" s="25">
        <v>0.30850348121754056</v>
      </c>
      <c r="CT10" s="25">
        <v>3.9787013725341103E-2</v>
      </c>
      <c r="CU10" s="25">
        <v>9.6008497820645911E-2</v>
      </c>
      <c r="CV10" s="25">
        <v>0.95813904630451352</v>
      </c>
      <c r="CW10" s="25">
        <v>0.49231960746137959</v>
      </c>
      <c r="CX10" s="25">
        <v>0.16701488141712062</v>
      </c>
    </row>
    <row r="11" spans="2:102" x14ac:dyDescent="0.25">
      <c r="B11">
        <f t="shared" si="3"/>
        <v>3</v>
      </c>
      <c r="C11" s="25">
        <v>6.1107790937102058E-2</v>
      </c>
      <c r="D11" s="25">
        <v>0.83346695204925836</v>
      </c>
      <c r="E11" s="25">
        <v>0.39678737916928686</v>
      </c>
      <c r="F11" s="25">
        <v>0.82178615957664869</v>
      </c>
      <c r="G11" s="25">
        <v>0.36601464218796598</v>
      </c>
      <c r="H11" s="25">
        <v>0.95343101718452716</v>
      </c>
      <c r="I11" s="25">
        <v>0.87056008782919259</v>
      </c>
      <c r="J11" s="25">
        <v>1.03053571496039E-2</v>
      </c>
      <c r="K11" s="25">
        <v>0.82994911589656828</v>
      </c>
      <c r="L11" s="25">
        <v>0.38193036117063117</v>
      </c>
      <c r="M11" s="25">
        <v>0.86069458900276563</v>
      </c>
      <c r="N11" s="25">
        <v>0.17999680324554923</v>
      </c>
      <c r="O11" s="25">
        <v>0.11910413023086441</v>
      </c>
      <c r="P11" s="25">
        <v>0.25172756633366822</v>
      </c>
      <c r="Q11" s="25">
        <v>0.74642809286133249</v>
      </c>
      <c r="R11" s="25">
        <v>0.77358774748221715</v>
      </c>
      <c r="S11" s="25">
        <v>0.69251042725540257</v>
      </c>
      <c r="T11" s="25">
        <v>0.59677305410746551</v>
      </c>
      <c r="U11" s="25">
        <v>0.5071915665133393</v>
      </c>
      <c r="V11" s="25">
        <v>0.35280885238759041</v>
      </c>
      <c r="W11" s="25">
        <v>0.9224817928384893</v>
      </c>
      <c r="X11" s="25">
        <v>0.27587637126244147</v>
      </c>
      <c r="Y11" s="25">
        <v>0.10443236678622603</v>
      </c>
      <c r="Z11" s="25">
        <v>0.59979578239102593</v>
      </c>
      <c r="AA11" s="25">
        <v>0.1694775671441765</v>
      </c>
      <c r="AB11" s="25">
        <v>1.9138379064739142E-2</v>
      </c>
      <c r="AC11" s="25">
        <v>0.19163588494037931</v>
      </c>
      <c r="AD11" s="25">
        <v>0.89152964018761682</v>
      </c>
      <c r="AE11" s="25">
        <v>0.14375025210597125</v>
      </c>
      <c r="AF11" s="25">
        <v>0.48618308568069057</v>
      </c>
      <c r="AG11" s="25">
        <v>0.48121611965080802</v>
      </c>
      <c r="AH11" s="25">
        <v>0.30544333126304357</v>
      </c>
      <c r="AI11" s="25">
        <v>0.97441411528609356</v>
      </c>
      <c r="AJ11" s="25">
        <v>0.850597379823407</v>
      </c>
      <c r="AK11" s="25">
        <v>0.81355450829217479</v>
      </c>
      <c r="AL11" s="25">
        <v>0.85369225961332529</v>
      </c>
      <c r="AM11" s="25">
        <v>0.58672911465183053</v>
      </c>
      <c r="AN11" s="25">
        <v>0.16346403033740975</v>
      </c>
      <c r="AO11" s="25">
        <v>0.77557790292394124</v>
      </c>
      <c r="AP11" s="25">
        <v>0.54591655168759168</v>
      </c>
      <c r="AQ11" s="25">
        <v>0.89183473285498216</v>
      </c>
      <c r="AR11" s="25">
        <v>0.77102272743848943</v>
      </c>
      <c r="AS11" s="25">
        <v>0.64408453332627058</v>
      </c>
      <c r="AT11" s="25">
        <v>0.7000672904865205</v>
      </c>
      <c r="AU11" s="25">
        <v>0.37881048986542909</v>
      </c>
      <c r="AV11" s="25">
        <v>0.99089691576134542</v>
      </c>
      <c r="AW11" s="25">
        <v>0.95472523241197471</v>
      </c>
      <c r="AX11" s="25">
        <v>0.25356143781780549</v>
      </c>
      <c r="AY11" s="25">
        <v>0.26616867660632393</v>
      </c>
      <c r="AZ11" s="25">
        <v>0.24186963899838998</v>
      </c>
      <c r="BA11" s="25">
        <v>0.74094492901465503</v>
      </c>
      <c r="BB11" s="25">
        <v>0.98556438888007114</v>
      </c>
      <c r="BC11" s="25">
        <v>0.50119055633920906</v>
      </c>
      <c r="BD11" s="25">
        <v>0.78625521229508255</v>
      </c>
      <c r="BE11" s="25">
        <v>0.26171258314830625</v>
      </c>
      <c r="BF11" s="25">
        <v>0.74311230768319936</v>
      </c>
      <c r="BG11" s="25">
        <v>0.17767326139494899</v>
      </c>
      <c r="BH11" s="25">
        <v>8.0271640905836827E-3</v>
      </c>
      <c r="BI11" s="25">
        <v>0.79004540562159831</v>
      </c>
      <c r="BJ11" s="25">
        <v>1.5222457186403471E-2</v>
      </c>
      <c r="BK11" s="25">
        <v>0.51521463558471392</v>
      </c>
      <c r="BL11" s="25">
        <v>0.17526802504620331</v>
      </c>
      <c r="BM11" s="25">
        <v>0.17498884323101249</v>
      </c>
      <c r="BN11" s="25">
        <v>0.1171289292168991</v>
      </c>
      <c r="BO11" s="25">
        <v>0.77840075052224311</v>
      </c>
      <c r="BP11" s="25">
        <v>0.33080250374212616</v>
      </c>
      <c r="BQ11" s="25">
        <v>0.70735988991977505</v>
      </c>
      <c r="BR11" s="25">
        <v>0.80912371793821136</v>
      </c>
      <c r="BS11" s="25">
        <v>0.27479404978624933</v>
      </c>
      <c r="BT11" s="25">
        <v>0.1182526412990933</v>
      </c>
      <c r="BU11" s="25">
        <v>0.1560733852628603</v>
      </c>
      <c r="BV11" s="25">
        <v>0.97072817682468782</v>
      </c>
      <c r="BW11" s="25">
        <v>0.41701187198108269</v>
      </c>
      <c r="BX11" s="25">
        <v>0.12325830156066442</v>
      </c>
      <c r="BY11" s="25">
        <v>0.89324708979959488</v>
      </c>
      <c r="BZ11" s="25">
        <v>0.49103054458222528</v>
      </c>
      <c r="CA11" s="25">
        <v>0.77129087094911331</v>
      </c>
      <c r="CB11" s="25">
        <v>0.92967218521719097</v>
      </c>
      <c r="CC11" s="25">
        <v>0.90926717513206579</v>
      </c>
      <c r="CD11" s="25">
        <v>0.45668390005159443</v>
      </c>
      <c r="CE11" s="25">
        <v>0.13416227044568696</v>
      </c>
      <c r="CF11" s="25">
        <v>0.44382251236097259</v>
      </c>
      <c r="CG11" s="25">
        <v>0.32414412472555798</v>
      </c>
      <c r="CH11" s="25">
        <v>0.31494886890803986</v>
      </c>
      <c r="CI11" s="25">
        <v>0.63792406749836528</v>
      </c>
      <c r="CJ11" s="25">
        <v>2.9432165471318994E-2</v>
      </c>
      <c r="CK11" s="25">
        <v>0.3881364682133347</v>
      </c>
      <c r="CL11" s="25">
        <v>0.41999797022694729</v>
      </c>
      <c r="CM11" s="25">
        <v>0.68127451342687984</v>
      </c>
      <c r="CN11" s="25">
        <v>0.37783393175799951</v>
      </c>
      <c r="CO11" s="25">
        <v>0.48038850973063429</v>
      </c>
      <c r="CP11" s="25">
        <v>0.88765709545916793</v>
      </c>
      <c r="CQ11" s="25">
        <v>0.49320368538957426</v>
      </c>
      <c r="CR11" s="25">
        <v>0.51252823465402819</v>
      </c>
      <c r="CS11" s="25">
        <v>0.79174026693594568</v>
      </c>
      <c r="CT11" s="25">
        <v>0.22214862915311384</v>
      </c>
      <c r="CU11" s="25">
        <v>0.6447386315279533</v>
      </c>
      <c r="CV11" s="25">
        <v>0.50776605712298917</v>
      </c>
      <c r="CW11" s="25">
        <v>0.19408267838229376</v>
      </c>
      <c r="CX11" s="25">
        <v>0.71326800709051397</v>
      </c>
    </row>
    <row r="12" spans="2:102" x14ac:dyDescent="0.25">
      <c r="B12">
        <f t="shared" si="3"/>
        <v>4</v>
      </c>
      <c r="C12" s="25">
        <v>0.99156754193441354</v>
      </c>
      <c r="D12" s="25">
        <v>0.57401880620624113</v>
      </c>
      <c r="E12" s="25">
        <v>0.86571098462218954</v>
      </c>
      <c r="F12" s="25">
        <v>0.82628069462978382</v>
      </c>
      <c r="G12" s="25">
        <v>0.83414747502440689</v>
      </c>
      <c r="H12" s="25">
        <v>0.93349421723897541</v>
      </c>
      <c r="I12" s="25">
        <v>0.43521530038313161</v>
      </c>
      <c r="J12" s="25">
        <v>4.9251076408519778E-2</v>
      </c>
      <c r="K12" s="25">
        <v>0.17300239113001881</v>
      </c>
      <c r="L12" s="25">
        <v>0.81586323049933673</v>
      </c>
      <c r="M12" s="25">
        <v>0.10049469192779759</v>
      </c>
      <c r="N12" s="25">
        <v>0.31964991225689954</v>
      </c>
      <c r="O12" s="25">
        <v>9.8602998925461427E-2</v>
      </c>
      <c r="P12" s="25">
        <v>0.83103551243847995</v>
      </c>
      <c r="Q12" s="25">
        <v>0.2732324064571765</v>
      </c>
      <c r="R12" s="25">
        <v>0.61986656320035871</v>
      </c>
      <c r="S12" s="25">
        <v>0.63575254671304271</v>
      </c>
      <c r="T12" s="25">
        <v>1.4907499922312328E-2</v>
      </c>
      <c r="U12" s="25">
        <v>0.61919794507531467</v>
      </c>
      <c r="V12" s="25">
        <v>0.47409325593582863</v>
      </c>
      <c r="W12" s="25">
        <v>0.59523010803247101</v>
      </c>
      <c r="X12" s="25">
        <v>0.29357697305250408</v>
      </c>
      <c r="Y12" s="25">
        <v>0.46216470398224108</v>
      </c>
      <c r="Z12" s="25">
        <v>0.37017284942496365</v>
      </c>
      <c r="AA12" s="25">
        <v>0.56381531326509648</v>
      </c>
      <c r="AB12" s="25">
        <v>0.25741826307681892</v>
      </c>
      <c r="AC12" s="25">
        <v>0.40863786810990688</v>
      </c>
      <c r="AD12" s="25">
        <v>0.46339433673326902</v>
      </c>
      <c r="AE12" s="25">
        <v>0.17939694930323202</v>
      </c>
      <c r="AF12" s="25">
        <v>0.14490170775281652</v>
      </c>
      <c r="AG12" s="25">
        <v>0.98102495938956946</v>
      </c>
      <c r="AH12" s="25">
        <v>0.12130209751299259</v>
      </c>
      <c r="AI12" s="25">
        <v>7.1573884298373414E-2</v>
      </c>
      <c r="AJ12" s="25">
        <v>0.40756065515926132</v>
      </c>
      <c r="AK12" s="25">
        <v>0.43841587266682436</v>
      </c>
      <c r="AL12" s="25">
        <v>0.5337156068760216</v>
      </c>
      <c r="AM12" s="25">
        <v>0.12489665324050714</v>
      </c>
      <c r="AN12" s="25">
        <v>0.91668190182835663</v>
      </c>
      <c r="AO12" s="25">
        <v>0.21050299445178933</v>
      </c>
      <c r="AP12" s="25">
        <v>0.19529444958111841</v>
      </c>
      <c r="AQ12" s="25">
        <v>0.9159980365831667</v>
      </c>
      <c r="AR12" s="25">
        <v>0.17396186838309524</v>
      </c>
      <c r="AS12" s="25">
        <v>0.85089952442373396</v>
      </c>
      <c r="AT12" s="25">
        <v>0.62882252496048729</v>
      </c>
      <c r="AU12" s="25">
        <v>0.72260467458125366</v>
      </c>
      <c r="AV12" s="25">
        <v>0.27164860751776843</v>
      </c>
      <c r="AW12" s="25">
        <v>0.26047122125956002</v>
      </c>
      <c r="AX12" s="25">
        <v>0.51611899661623584</v>
      </c>
      <c r="AY12" s="25">
        <v>0.550538362725143</v>
      </c>
      <c r="AZ12" s="25">
        <v>0.36954591578417539</v>
      </c>
      <c r="BA12" s="25">
        <v>0.83918975354442971</v>
      </c>
      <c r="BB12" s="25">
        <v>0.57280682516301629</v>
      </c>
      <c r="BC12" s="25">
        <v>0.26449935321203977</v>
      </c>
      <c r="BD12" s="25">
        <v>0.76749115334304008</v>
      </c>
      <c r="BE12" s="25">
        <v>0.71126751448827752</v>
      </c>
      <c r="BF12" s="25">
        <v>0.74802723286565298</v>
      </c>
      <c r="BG12" s="25">
        <v>0.44149877083161471</v>
      </c>
      <c r="BH12" s="25">
        <v>0.21753109085523958</v>
      </c>
      <c r="BI12" s="25">
        <v>0.19049894495002517</v>
      </c>
      <c r="BJ12" s="25">
        <v>0.66385419494669584</v>
      </c>
      <c r="BK12" s="25">
        <v>0.21897581681379341</v>
      </c>
      <c r="BL12" s="25">
        <v>0.80893367387422987</v>
      </c>
      <c r="BM12" s="25">
        <v>0.68369352358840485</v>
      </c>
      <c r="BN12" s="25">
        <v>0.75386869330926787</v>
      </c>
      <c r="BO12" s="25">
        <v>0.69150843511613924</v>
      </c>
      <c r="BP12" s="25">
        <v>0.90106833905859451</v>
      </c>
      <c r="BQ12" s="25">
        <v>0.51400787621682564</v>
      </c>
      <c r="BR12" s="25">
        <v>0.78253703477440528</v>
      </c>
      <c r="BS12" s="25">
        <v>0.53871350909678239</v>
      </c>
      <c r="BT12" s="25">
        <v>0.63320606336221474</v>
      </c>
      <c r="BU12" s="25">
        <v>0.30189494484533375</v>
      </c>
      <c r="BV12" s="25">
        <v>0.24466163435939747</v>
      </c>
      <c r="BW12" s="25">
        <v>0.97706929156060185</v>
      </c>
      <c r="BX12" s="25">
        <v>0.23593496592506857</v>
      </c>
      <c r="BY12" s="25">
        <v>0.51269742531305751</v>
      </c>
      <c r="BZ12" s="25">
        <v>0.70140992909883837</v>
      </c>
      <c r="CA12" s="25">
        <v>0.1623530644014084</v>
      </c>
      <c r="CB12" s="25">
        <v>0.81826741071745401</v>
      </c>
      <c r="CC12" s="25">
        <v>0.55502235306445979</v>
      </c>
      <c r="CD12" s="25">
        <v>0.90357074506435364</v>
      </c>
      <c r="CE12" s="25">
        <v>0.30321300563853459</v>
      </c>
      <c r="CF12" s="25">
        <v>0.69986570178329921</v>
      </c>
      <c r="CG12" s="25">
        <v>1.7173734770643767E-2</v>
      </c>
      <c r="CH12" s="25">
        <v>0.1230847480510614</v>
      </c>
      <c r="CI12" s="25">
        <v>0.69158287226633652</v>
      </c>
      <c r="CJ12" s="25">
        <v>3.1978625209177047E-2</v>
      </c>
      <c r="CK12" s="25">
        <v>0.60098610418064979</v>
      </c>
      <c r="CL12" s="25">
        <v>0.78328231764350276</v>
      </c>
      <c r="CM12" s="25">
        <v>0.80915605516617106</v>
      </c>
      <c r="CN12" s="25">
        <v>0.37327433214797634</v>
      </c>
      <c r="CO12" s="25">
        <v>0.86113538836584136</v>
      </c>
      <c r="CP12" s="25">
        <v>0.82486406621439345</v>
      </c>
      <c r="CQ12" s="25">
        <v>0.22357865455009474</v>
      </c>
      <c r="CR12" s="25">
        <v>0.89335311641989257</v>
      </c>
      <c r="CS12" s="25">
        <v>0.67222265238819712</v>
      </c>
      <c r="CT12" s="25">
        <v>0.37071090149423869</v>
      </c>
      <c r="CU12" s="25">
        <v>0.839083857603941</v>
      </c>
      <c r="CV12" s="25">
        <v>0.71385997682872537</v>
      </c>
      <c r="CW12" s="25">
        <v>0.26267535656334018</v>
      </c>
      <c r="CX12" s="25">
        <v>6.5991115973605297E-2</v>
      </c>
    </row>
    <row r="13" spans="2:102" x14ac:dyDescent="0.25">
      <c r="B13">
        <f t="shared" si="3"/>
        <v>5</v>
      </c>
      <c r="C13" s="25">
        <v>0.19189277464898302</v>
      </c>
      <c r="D13" s="25">
        <v>0.39620165219416981</v>
      </c>
      <c r="E13" s="25">
        <v>0.34130549493810525</v>
      </c>
      <c r="F13" s="25">
        <v>0.57810779131053669</v>
      </c>
      <c r="G13" s="25">
        <v>0.22909828733262927</v>
      </c>
      <c r="H13" s="25">
        <v>0.3613582987828905</v>
      </c>
      <c r="I13" s="25">
        <v>0.45618179327955044</v>
      </c>
      <c r="J13" s="25">
        <v>0.39522314241360879</v>
      </c>
      <c r="K13" s="25">
        <v>0.12021162768637794</v>
      </c>
      <c r="L13" s="25">
        <v>0.78323300324178102</v>
      </c>
      <c r="M13" s="25">
        <v>0.15130658042323641</v>
      </c>
      <c r="N13" s="25">
        <v>0.51255925566329608</v>
      </c>
      <c r="O13" s="25">
        <v>0.55279266808578109</v>
      </c>
      <c r="P13" s="25">
        <v>0.96909381435549158</v>
      </c>
      <c r="Q13" s="25">
        <v>0.9756571595856004</v>
      </c>
      <c r="R13" s="25">
        <v>0.32997736273831413</v>
      </c>
      <c r="S13" s="25">
        <v>0.6570331720054422</v>
      </c>
      <c r="T13" s="25">
        <v>0.53652874345408796</v>
      </c>
      <c r="U13" s="25">
        <v>0.58836389388560084</v>
      </c>
      <c r="V13" s="25">
        <v>0.8924081647129134</v>
      </c>
      <c r="W13" s="25">
        <v>0.48215816441389769</v>
      </c>
      <c r="X13" s="25">
        <v>0.73449147650516211</v>
      </c>
      <c r="Y13" s="25">
        <v>0.16770168558668352</v>
      </c>
      <c r="Z13" s="25">
        <v>0.83434748817785087</v>
      </c>
      <c r="AA13" s="25">
        <v>0.13596337272741199</v>
      </c>
      <c r="AB13" s="25">
        <v>0.55681385735116562</v>
      </c>
      <c r="AC13" s="25">
        <v>0.40068787336304768</v>
      </c>
      <c r="AD13" s="25">
        <v>0.913282061686299</v>
      </c>
      <c r="AE13" s="25">
        <v>4.9820557563403756E-2</v>
      </c>
      <c r="AF13" s="25">
        <v>0.2962260640005635</v>
      </c>
      <c r="AG13" s="25">
        <v>0.62357265075148161</v>
      </c>
      <c r="AH13" s="25">
        <v>0.14387584328109349</v>
      </c>
      <c r="AI13" s="25">
        <v>0.3554000784715321</v>
      </c>
      <c r="AJ13" s="25">
        <v>0.9807473538472774</v>
      </c>
      <c r="AK13" s="25">
        <v>0.67601093392489853</v>
      </c>
      <c r="AL13" s="25">
        <v>0.7803800675682504</v>
      </c>
      <c r="AM13" s="25">
        <v>0.42265159877957725</v>
      </c>
      <c r="AN13" s="25">
        <v>0.66897596129019488</v>
      </c>
      <c r="AO13" s="25">
        <v>9.883652619654304E-2</v>
      </c>
      <c r="AP13" s="25">
        <v>2.7265291385550783E-2</v>
      </c>
      <c r="AQ13" s="25">
        <v>0.27001496417712245</v>
      </c>
      <c r="AR13" s="25">
        <v>3.965462614681714E-2</v>
      </c>
      <c r="AS13" s="25">
        <v>0.71570389913185239</v>
      </c>
      <c r="AT13" s="25">
        <v>0.43323812185604071</v>
      </c>
      <c r="AU13" s="25">
        <v>0.51608812798486892</v>
      </c>
      <c r="AV13" s="25">
        <v>0.63501354830880352</v>
      </c>
      <c r="AW13" s="25">
        <v>0.47556384613196134</v>
      </c>
      <c r="AX13" s="25">
        <v>0.89608475033634583</v>
      </c>
      <c r="AY13" s="25">
        <v>0.47463724990540035</v>
      </c>
      <c r="AZ13" s="25">
        <v>0.5196594687652597</v>
      </c>
      <c r="BA13" s="25">
        <v>0.56318349056536421</v>
      </c>
      <c r="BB13" s="25">
        <v>0.77452170749735261</v>
      </c>
      <c r="BC13" s="25">
        <v>0.85605638331974765</v>
      </c>
      <c r="BD13" s="25">
        <v>0.869666910308875</v>
      </c>
      <c r="BE13" s="25">
        <v>0.66844036628684744</v>
      </c>
      <c r="BF13" s="25">
        <v>0.72429862727642047</v>
      </c>
      <c r="BG13" s="25">
        <v>0.18063505321384654</v>
      </c>
      <c r="BH13" s="25">
        <v>0.95515718160276963</v>
      </c>
      <c r="BI13" s="25">
        <v>0.1734508158615411</v>
      </c>
      <c r="BJ13" s="25">
        <v>0.73470085655043116</v>
      </c>
      <c r="BK13" s="25">
        <v>0.28164657967532469</v>
      </c>
      <c r="BL13" s="25">
        <v>0.68183779942219991</v>
      </c>
      <c r="BM13" s="25">
        <v>0.94053872444668984</v>
      </c>
      <c r="BN13" s="25">
        <v>0.5686839456698235</v>
      </c>
      <c r="BO13" s="25">
        <v>0.271247188170613</v>
      </c>
      <c r="BP13" s="25">
        <v>0.4174819608204271</v>
      </c>
      <c r="BQ13" s="25">
        <v>0.90716327518680206</v>
      </c>
      <c r="BR13" s="25">
        <v>0.41973274578009789</v>
      </c>
      <c r="BS13" s="25">
        <v>0.57954764922755897</v>
      </c>
      <c r="BT13" s="25">
        <v>0.17103835792250399</v>
      </c>
      <c r="BU13" s="25">
        <v>0.96750279097102221</v>
      </c>
      <c r="BV13" s="25">
        <v>2.9719663308736322E-2</v>
      </c>
      <c r="BW13" s="25">
        <v>0.15324270470081169</v>
      </c>
      <c r="BX13" s="25">
        <v>0.37156228127716007</v>
      </c>
      <c r="BY13" s="25">
        <v>0.14796092135454431</v>
      </c>
      <c r="BZ13" s="25">
        <v>0.14413239720428261</v>
      </c>
      <c r="CA13" s="25">
        <v>0.96871530531663097</v>
      </c>
      <c r="CB13" s="25">
        <v>0.11964691437741048</v>
      </c>
      <c r="CC13" s="25">
        <v>0.57891629712099657</v>
      </c>
      <c r="CD13" s="25">
        <v>0.2878779763328646</v>
      </c>
      <c r="CE13" s="25">
        <v>0.5745340018181061</v>
      </c>
      <c r="CF13" s="25">
        <v>0.32946178091397382</v>
      </c>
      <c r="CG13" s="25">
        <v>0.30319849018930523</v>
      </c>
      <c r="CH13" s="25">
        <v>0.58692324663246231</v>
      </c>
      <c r="CI13" s="25">
        <v>9.6615075053529842E-2</v>
      </c>
      <c r="CJ13" s="25">
        <v>0.92928955395567192</v>
      </c>
      <c r="CK13" s="25">
        <v>0.74622861118891981</v>
      </c>
      <c r="CL13" s="25">
        <v>1.1015046955174412E-2</v>
      </c>
      <c r="CM13" s="25">
        <v>0.48378618862855394</v>
      </c>
      <c r="CN13" s="25">
        <v>0.69468611463450758</v>
      </c>
      <c r="CO13" s="25">
        <v>0.58262723096030444</v>
      </c>
      <c r="CP13" s="25">
        <v>0.42497668723665283</v>
      </c>
      <c r="CQ13" s="25">
        <v>0.94935003723161637</v>
      </c>
      <c r="CR13" s="25">
        <v>0.2759215979994869</v>
      </c>
      <c r="CS13" s="25">
        <v>0.70775175435173787</v>
      </c>
      <c r="CT13" s="25">
        <v>0.81393927529403043</v>
      </c>
      <c r="CU13" s="25">
        <v>0.96603783314690805</v>
      </c>
      <c r="CV13" s="25">
        <v>0.98271890694222752</v>
      </c>
      <c r="CW13" s="25">
        <v>0.78948171060554595</v>
      </c>
      <c r="CX13" s="25">
        <v>0.3807853761701574</v>
      </c>
    </row>
    <row r="14" spans="2:102" x14ac:dyDescent="0.25">
      <c r="B14">
        <f t="shared" si="3"/>
        <v>6</v>
      </c>
      <c r="C14" s="25">
        <v>2.2908970382020777E-2</v>
      </c>
      <c r="D14" s="25">
        <v>0.58540524177368025</v>
      </c>
      <c r="E14" s="25">
        <v>0.8317916853614945</v>
      </c>
      <c r="F14" s="25">
        <v>0.33677063002849184</v>
      </c>
      <c r="G14" s="25">
        <v>0.27642029077818686</v>
      </c>
      <c r="H14" s="25">
        <v>0.58811121525105037</v>
      </c>
      <c r="I14" s="25">
        <v>0.3009346847238602</v>
      </c>
      <c r="J14" s="25">
        <v>0.37697187470416071</v>
      </c>
      <c r="K14" s="25">
        <v>0.93034530878774846</v>
      </c>
      <c r="L14" s="25">
        <v>0.83999753537450461</v>
      </c>
      <c r="M14" s="25">
        <v>0.25827259569480387</v>
      </c>
      <c r="N14" s="25">
        <v>0.40166662043402801</v>
      </c>
      <c r="O14" s="25">
        <v>0.52525533294115812</v>
      </c>
      <c r="P14" s="25">
        <v>0.86735900406417621</v>
      </c>
      <c r="Q14" s="25">
        <v>0.27269387348418483</v>
      </c>
      <c r="R14" s="25">
        <v>0.18188004584812101</v>
      </c>
      <c r="S14" s="25">
        <v>0.93624615853651716</v>
      </c>
      <c r="T14" s="25">
        <v>0.11471113761758611</v>
      </c>
      <c r="U14" s="25">
        <v>0.73460628029539243</v>
      </c>
      <c r="V14" s="25">
        <v>0.70202108197374402</v>
      </c>
      <c r="W14" s="25">
        <v>0.31019541831823916</v>
      </c>
      <c r="X14" s="25">
        <v>0.78504307434783482</v>
      </c>
      <c r="Y14" s="25">
        <v>0.38458867456839274</v>
      </c>
      <c r="Z14" s="25">
        <v>0.61877766549100444</v>
      </c>
      <c r="AA14" s="25">
        <v>0.21760984983475085</v>
      </c>
      <c r="AB14" s="25">
        <v>0.69142432946375765</v>
      </c>
      <c r="AC14" s="25">
        <v>0.76424635613772496</v>
      </c>
      <c r="AD14" s="25">
        <v>0.28177387599729309</v>
      </c>
      <c r="AE14" s="25">
        <v>0.18314231351007515</v>
      </c>
      <c r="AF14" s="25">
        <v>0.53344242111330709</v>
      </c>
      <c r="AG14" s="25">
        <v>0.50017224502358415</v>
      </c>
      <c r="AH14" s="25">
        <v>0.75266740392674536</v>
      </c>
      <c r="AI14" s="25">
        <v>0.15263090718576378</v>
      </c>
      <c r="AJ14" s="25">
        <v>0.68846178660622581</v>
      </c>
      <c r="AK14" s="25">
        <v>0.63979881104940073</v>
      </c>
      <c r="AL14" s="25">
        <v>0.66379937431522251</v>
      </c>
      <c r="AM14" s="25">
        <v>0.22316493895796985</v>
      </c>
      <c r="AN14" s="25">
        <v>0.42568073057585365</v>
      </c>
      <c r="AO14" s="25">
        <v>0.45675480463648266</v>
      </c>
      <c r="AP14" s="25">
        <v>0.71272656911102306</v>
      </c>
      <c r="AQ14" s="25">
        <v>0.99071278199284851</v>
      </c>
      <c r="AR14" s="25">
        <v>0.55386405349254331</v>
      </c>
      <c r="AS14" s="25">
        <v>0.12976773274649234</v>
      </c>
      <c r="AT14" s="25">
        <v>1.6719731848374719E-3</v>
      </c>
      <c r="AU14" s="25">
        <v>0.5451095509934506</v>
      </c>
      <c r="AV14" s="25">
        <v>0.15344550054979778</v>
      </c>
      <c r="AW14" s="25">
        <v>0.93177489000274216</v>
      </c>
      <c r="AX14" s="25">
        <v>0.56284877036162495</v>
      </c>
      <c r="AY14" s="25">
        <v>0.96843982332024647</v>
      </c>
      <c r="AZ14" s="25">
        <v>0.3041464453900925</v>
      </c>
      <c r="BA14" s="25">
        <v>0.4443803330156274</v>
      </c>
      <c r="BB14" s="25">
        <v>0.75364883785615877</v>
      </c>
      <c r="BC14" s="25">
        <v>3.6767638457870122E-2</v>
      </c>
      <c r="BD14" s="25">
        <v>0.19624189966319916</v>
      </c>
      <c r="BE14" s="25">
        <v>0.61465775784205479</v>
      </c>
      <c r="BF14" s="25">
        <v>9.2523961781345032E-2</v>
      </c>
      <c r="BG14" s="25">
        <v>0.27200163891105633</v>
      </c>
      <c r="BH14" s="25">
        <v>0.51048993380969643</v>
      </c>
      <c r="BI14" s="25">
        <v>0.39829390967762168</v>
      </c>
      <c r="BJ14" s="25">
        <v>0.34974786627452881</v>
      </c>
      <c r="BK14" s="25">
        <v>0.31136823388352364</v>
      </c>
      <c r="BL14" s="25">
        <v>0.16372079338442658</v>
      </c>
      <c r="BM14" s="25">
        <v>0.37042192592997625</v>
      </c>
      <c r="BN14" s="25">
        <v>0.36360786115429666</v>
      </c>
      <c r="BO14" s="25">
        <v>0.21386788160842285</v>
      </c>
      <c r="BP14" s="25">
        <v>0.55342326712949785</v>
      </c>
      <c r="BQ14" s="25">
        <v>0.95117299730932525</v>
      </c>
      <c r="BR14" s="25">
        <v>0.15532097102637255</v>
      </c>
      <c r="BS14" s="25">
        <v>0.80109123572492369</v>
      </c>
      <c r="BT14" s="25">
        <v>0.57056441746123321</v>
      </c>
      <c r="BU14" s="25">
        <v>0.69181432560346234</v>
      </c>
      <c r="BV14" s="25">
        <v>0.83558820027268155</v>
      </c>
      <c r="BW14" s="25">
        <v>0.67478550593674425</v>
      </c>
      <c r="BX14" s="25">
        <v>0.72396495099845737</v>
      </c>
      <c r="BY14" s="25">
        <v>9.2848436898378295E-2</v>
      </c>
      <c r="BZ14" s="25">
        <v>0.69746028974066265</v>
      </c>
      <c r="CA14" s="25">
        <v>0.26227373397479836</v>
      </c>
      <c r="CB14" s="25">
        <v>0.82094001425740804</v>
      </c>
      <c r="CC14" s="25">
        <v>0.64727384993201187</v>
      </c>
      <c r="CD14" s="25">
        <v>0.12396844917972838</v>
      </c>
      <c r="CE14" s="25">
        <v>0.32396724185557879</v>
      </c>
      <c r="CF14" s="25">
        <v>0.95722560540023527</v>
      </c>
      <c r="CG14" s="25">
        <v>0.73895139108591346</v>
      </c>
      <c r="CH14" s="25">
        <v>0.17233803315654883</v>
      </c>
      <c r="CI14" s="25">
        <v>0.56117624126717081</v>
      </c>
      <c r="CJ14" s="25">
        <v>0.8936921735151212</v>
      </c>
      <c r="CK14" s="25">
        <v>0.86019843445017097</v>
      </c>
      <c r="CL14" s="25">
        <v>0.52430906923758491</v>
      </c>
      <c r="CM14" s="25">
        <v>0.69988633467756212</v>
      </c>
      <c r="CN14" s="25">
        <v>0.77839315972691192</v>
      </c>
      <c r="CO14" s="25">
        <v>0.23878244126287229</v>
      </c>
      <c r="CP14" s="25">
        <v>0.55674270690898653</v>
      </c>
      <c r="CQ14" s="25">
        <v>0.41613244742081479</v>
      </c>
      <c r="CR14" s="25">
        <v>0.29862155285902603</v>
      </c>
      <c r="CS14" s="25">
        <v>0.23250886322957121</v>
      </c>
      <c r="CT14" s="25">
        <v>0.71155508499398668</v>
      </c>
      <c r="CU14" s="25">
        <v>0.96573289522035044</v>
      </c>
      <c r="CV14" s="25">
        <v>0.76713542619850894</v>
      </c>
      <c r="CW14" s="25">
        <v>0.89130228045587245</v>
      </c>
      <c r="CX14" s="25">
        <v>0.59273636370931648</v>
      </c>
    </row>
    <row r="15" spans="2:102" x14ac:dyDescent="0.25">
      <c r="B15">
        <f t="shared" si="3"/>
        <v>7</v>
      </c>
      <c r="C15" s="25">
        <v>0.31555474039962572</v>
      </c>
      <c r="D15" s="25">
        <v>0.3308144932521041</v>
      </c>
      <c r="E15" s="25">
        <v>0.31327134677045165</v>
      </c>
      <c r="F15" s="25">
        <v>0.17824148620123015</v>
      </c>
      <c r="G15" s="25">
        <v>0.9360731334829191</v>
      </c>
      <c r="H15" s="25">
        <v>0.52688849020012096</v>
      </c>
      <c r="I15" s="25">
        <v>0.38892215663377983</v>
      </c>
      <c r="J15" s="25">
        <v>0.88026954478790598</v>
      </c>
      <c r="K15" s="25">
        <v>0.25642406882523483</v>
      </c>
      <c r="L15" s="25">
        <v>0.34868973103669343</v>
      </c>
      <c r="M15" s="25">
        <v>0.38080333145398859</v>
      </c>
      <c r="N15" s="25">
        <v>0.75208344581073339</v>
      </c>
      <c r="O15" s="25">
        <v>0.27526843125125688</v>
      </c>
      <c r="P15" s="25">
        <v>0.66703502843784268</v>
      </c>
      <c r="Q15" s="25">
        <v>0.19116160026629825</v>
      </c>
      <c r="R15" s="25">
        <v>0.36111979750264112</v>
      </c>
      <c r="S15" s="25">
        <v>0.41183483641756524</v>
      </c>
      <c r="T15" s="25">
        <v>0.52468349605777309</v>
      </c>
      <c r="U15" s="25">
        <v>0.97818048321969842</v>
      </c>
      <c r="V15" s="25">
        <v>0.75625831577713176</v>
      </c>
      <c r="W15" s="25">
        <v>9.4880619108537179E-3</v>
      </c>
      <c r="X15" s="25">
        <v>0.85299082340204513</v>
      </c>
      <c r="Y15" s="25">
        <v>0.90354603008701273</v>
      </c>
      <c r="Z15" s="25">
        <v>0.33711293259454567</v>
      </c>
      <c r="AA15" s="25">
        <v>0.23377072118693232</v>
      </c>
      <c r="AB15" s="25">
        <v>0.7795807013093069</v>
      </c>
      <c r="AC15" s="25">
        <v>0.59263231740390765</v>
      </c>
      <c r="AD15" s="25">
        <v>3.0282270247655729E-3</v>
      </c>
      <c r="AE15" s="25">
        <v>0.90977614723431</v>
      </c>
      <c r="AF15" s="25">
        <v>0.78983415630557852</v>
      </c>
      <c r="AG15" s="25">
        <v>0.53898922798796722</v>
      </c>
      <c r="AH15" s="25">
        <v>0.20261453989865019</v>
      </c>
      <c r="AI15" s="25">
        <v>0.58969335569947146</v>
      </c>
      <c r="AJ15" s="25">
        <v>0.72578312690137192</v>
      </c>
      <c r="AK15" s="25">
        <v>0.88713148837969458</v>
      </c>
      <c r="AL15" s="25">
        <v>0.57662331504190811</v>
      </c>
      <c r="AM15" s="25">
        <v>0.59352989947255197</v>
      </c>
      <c r="AN15" s="25">
        <v>0.36068962329881948</v>
      </c>
      <c r="AO15" s="25">
        <v>0.77081482530926437</v>
      </c>
      <c r="AP15" s="25">
        <v>0.80420647759759301</v>
      </c>
      <c r="AQ15" s="25">
        <v>0.94171450484870667</v>
      </c>
      <c r="AR15" s="25">
        <v>0.5109563502654858</v>
      </c>
      <c r="AS15" s="25">
        <v>0.24373865022190389</v>
      </c>
      <c r="AT15" s="25">
        <v>0.98804215319946198</v>
      </c>
      <c r="AU15" s="25">
        <v>0.78687588068971204</v>
      </c>
      <c r="AV15" s="25">
        <v>0.83767540927653961</v>
      </c>
      <c r="AW15" s="25">
        <v>0.62325201680808795</v>
      </c>
      <c r="AX15" s="25">
        <v>0.53339310324140976</v>
      </c>
      <c r="AY15" s="25">
        <v>0.71688130802862182</v>
      </c>
      <c r="AZ15" s="25">
        <v>0.36088886043294743</v>
      </c>
      <c r="BA15" s="25">
        <v>0.39375736055928157</v>
      </c>
      <c r="BB15" s="25">
        <v>0.96518890710167626</v>
      </c>
      <c r="BC15" s="25">
        <v>0.31159989414830913</v>
      </c>
      <c r="BD15" s="25">
        <v>0.90271039033975842</v>
      </c>
      <c r="BE15" s="25">
        <v>0.29552972962962376</v>
      </c>
      <c r="BF15" s="25">
        <v>0.4735964174075451</v>
      </c>
      <c r="BG15" s="25">
        <v>0.46266693861730346</v>
      </c>
      <c r="BH15" s="25">
        <v>0.97015196668803194</v>
      </c>
      <c r="BI15" s="25">
        <v>0.7549741105116915</v>
      </c>
      <c r="BJ15" s="25">
        <v>0.10100045250683709</v>
      </c>
      <c r="BK15" s="25">
        <v>5.0238835947313931E-2</v>
      </c>
      <c r="BL15" s="25">
        <v>2.6573050977686696E-2</v>
      </c>
      <c r="BM15" s="25">
        <v>0.62114354450925058</v>
      </c>
      <c r="BN15" s="25">
        <v>0.4602539477896469</v>
      </c>
      <c r="BO15" s="25">
        <v>2.2162789226153556E-2</v>
      </c>
      <c r="BP15" s="25">
        <v>0.90974279765390664</v>
      </c>
      <c r="BQ15" s="25">
        <v>0.69738884975909532</v>
      </c>
      <c r="BR15" s="25">
        <v>0.29600468898508414</v>
      </c>
      <c r="BS15" s="25">
        <v>0.91373557099074887</v>
      </c>
      <c r="BT15" s="25">
        <v>0.43951286691923863</v>
      </c>
      <c r="BU15" s="25">
        <v>0.50599180563704016</v>
      </c>
      <c r="BV15" s="25">
        <v>0.96228955539783367</v>
      </c>
      <c r="BW15" s="25">
        <v>0.10790031667243405</v>
      </c>
      <c r="BX15" s="25">
        <v>0.62418121643292146</v>
      </c>
      <c r="BY15" s="25">
        <v>0.51764089163413607</v>
      </c>
      <c r="BZ15" s="25">
        <v>0.23152402898823388</v>
      </c>
      <c r="CA15" s="25">
        <v>0.97130799098270282</v>
      </c>
      <c r="CB15" s="25">
        <v>0.47690128230932594</v>
      </c>
      <c r="CC15" s="25">
        <v>0.47711465791970886</v>
      </c>
      <c r="CD15" s="25">
        <v>0.39042108431341571</v>
      </c>
      <c r="CE15" s="25">
        <v>0.72075703796141821</v>
      </c>
      <c r="CF15" s="25">
        <v>0.71053439725028922</v>
      </c>
      <c r="CG15" s="25">
        <v>0.50236302544265388</v>
      </c>
      <c r="CH15" s="25">
        <v>0.12412825257648286</v>
      </c>
      <c r="CI15" s="25">
        <v>0.2986461575309336</v>
      </c>
      <c r="CJ15" s="25">
        <v>0.96958598345669988</v>
      </c>
      <c r="CK15" s="25">
        <v>0.64874388120658599</v>
      </c>
      <c r="CL15" s="25">
        <v>0.72861236933497653</v>
      </c>
      <c r="CM15" s="25">
        <v>0.26855649005038884</v>
      </c>
      <c r="CN15" s="25">
        <v>0.28465427480213179</v>
      </c>
      <c r="CO15" s="25">
        <v>0.12937075579507518</v>
      </c>
      <c r="CP15" s="25">
        <v>0.57169704121267728</v>
      </c>
      <c r="CQ15" s="25">
        <v>0.43248503014074513</v>
      </c>
      <c r="CR15" s="25">
        <v>0.69309580773368529</v>
      </c>
      <c r="CS15" s="25">
        <v>0.44543755670123664</v>
      </c>
      <c r="CT15" s="25">
        <v>0.44526313257539807</v>
      </c>
      <c r="CU15" s="25">
        <v>0.31465309576302436</v>
      </c>
      <c r="CV15" s="25">
        <v>0.39453814326078263</v>
      </c>
      <c r="CW15" s="25">
        <v>0.33653454199951005</v>
      </c>
      <c r="CX15" s="25">
        <v>0.5967371445635471</v>
      </c>
    </row>
    <row r="16" spans="2:102" x14ac:dyDescent="0.25">
      <c r="B16">
        <f t="shared" si="3"/>
        <v>8</v>
      </c>
      <c r="C16" s="25">
        <v>0.94768822258821028</v>
      </c>
      <c r="D16" s="25">
        <v>0.82615997890090653</v>
      </c>
      <c r="E16" s="25">
        <v>0.51055363740696835</v>
      </c>
      <c r="F16" s="25">
        <v>0.3878127310508479</v>
      </c>
      <c r="G16" s="25">
        <v>8.482960172629761E-2</v>
      </c>
      <c r="H16" s="25">
        <v>0.18390559706234899</v>
      </c>
      <c r="I16" s="25">
        <v>0.19313531120479377</v>
      </c>
      <c r="J16" s="25">
        <v>0.6234962973933591</v>
      </c>
      <c r="K16" s="25">
        <v>0.98086107799812627</v>
      </c>
      <c r="L16" s="25">
        <v>0.73019460267072023</v>
      </c>
      <c r="M16" s="25">
        <v>0.15868500053875179</v>
      </c>
      <c r="N16" s="25">
        <v>0.42199572498148019</v>
      </c>
      <c r="O16" s="25">
        <v>0.32996606623830205</v>
      </c>
      <c r="P16" s="25">
        <v>0.63039833334228379</v>
      </c>
      <c r="Q16" s="25">
        <v>0.56992533773175758</v>
      </c>
      <c r="R16" s="25">
        <v>0.55135375270251918</v>
      </c>
      <c r="S16" s="25">
        <v>0.92647930039892457</v>
      </c>
      <c r="T16" s="25">
        <v>0.25334742958530887</v>
      </c>
      <c r="U16" s="25">
        <v>0.42268907813845757</v>
      </c>
      <c r="V16" s="25">
        <v>0.14671947045296263</v>
      </c>
      <c r="W16" s="25">
        <v>8.2355453934184419E-2</v>
      </c>
      <c r="X16" s="25">
        <v>0.75548902687013175</v>
      </c>
      <c r="Y16" s="25">
        <v>9.5017834723859829E-2</v>
      </c>
      <c r="Z16" s="25">
        <v>0.20058104333003457</v>
      </c>
      <c r="AA16" s="25">
        <v>0.11762548697324426</v>
      </c>
      <c r="AB16" s="25">
        <v>0.72979787455004308</v>
      </c>
      <c r="AC16" s="25">
        <v>0.50217173971813345</v>
      </c>
      <c r="AD16" s="25">
        <v>0.7636411082876553</v>
      </c>
      <c r="AE16" s="25">
        <v>4.9391024205402534E-2</v>
      </c>
      <c r="AF16" s="25">
        <v>0.17304024697425602</v>
      </c>
      <c r="AG16" s="25">
        <v>0.99859453069511228</v>
      </c>
      <c r="AH16" s="25">
        <v>0.16596680644593076</v>
      </c>
      <c r="AI16" s="25">
        <v>0.89509988047558653</v>
      </c>
      <c r="AJ16" s="25">
        <v>0.95044344118087054</v>
      </c>
      <c r="AK16" s="25">
        <v>1.0511535009069206E-2</v>
      </c>
      <c r="AL16" s="25">
        <v>0.22044549920678413</v>
      </c>
      <c r="AM16" s="25">
        <v>0.82950136272132424</v>
      </c>
      <c r="AN16" s="25">
        <v>0.4817701359533465</v>
      </c>
      <c r="AO16" s="25">
        <v>0.14354869697323291</v>
      </c>
      <c r="AP16" s="25">
        <v>8.9815850112113793E-2</v>
      </c>
      <c r="AQ16" s="25">
        <v>0.88569836761903564</v>
      </c>
      <c r="AR16" s="25">
        <v>0.33336783646364521</v>
      </c>
      <c r="AS16" s="25">
        <v>0.37133041634084729</v>
      </c>
      <c r="AT16" s="25">
        <v>0.28600841125395415</v>
      </c>
      <c r="AU16" s="25">
        <v>6.8370478240223354E-2</v>
      </c>
      <c r="AV16" s="25">
        <v>0.80017968749716617</v>
      </c>
      <c r="AW16" s="25">
        <v>0.4043880140786057</v>
      </c>
      <c r="AX16" s="25">
        <v>0.69736103702334784</v>
      </c>
      <c r="AY16" s="25">
        <v>0.41051694551488005</v>
      </c>
      <c r="AZ16" s="25">
        <v>9.3339793997678111E-2</v>
      </c>
      <c r="BA16" s="25">
        <v>0.53300470378304798</v>
      </c>
      <c r="BB16" s="25">
        <v>0.13031782026351113</v>
      </c>
      <c r="BC16" s="25">
        <v>0.60702827888330502</v>
      </c>
      <c r="BD16" s="25">
        <v>0.66867924842208071</v>
      </c>
      <c r="BE16" s="25">
        <v>0.60045450239395248</v>
      </c>
      <c r="BF16" s="25">
        <v>0.26197341135266106</v>
      </c>
      <c r="BG16" s="25">
        <v>0.79885020574557553</v>
      </c>
      <c r="BH16" s="25">
        <v>0.97387623197749029</v>
      </c>
      <c r="BI16" s="25">
        <v>0.74816770089204976</v>
      </c>
      <c r="BJ16" s="25">
        <v>0.89783507652637917</v>
      </c>
      <c r="BK16" s="25">
        <v>0.68932295622638184</v>
      </c>
      <c r="BL16" s="25">
        <v>0.29618256882501581</v>
      </c>
      <c r="BM16" s="25">
        <v>0.9433115065333525</v>
      </c>
      <c r="BN16" s="25">
        <v>0.59065489803172511</v>
      </c>
      <c r="BO16" s="25">
        <v>0.62675358475797904</v>
      </c>
      <c r="BP16" s="25">
        <v>0.67735338408442203</v>
      </c>
      <c r="BQ16" s="25">
        <v>0.48829078024012551</v>
      </c>
      <c r="BR16" s="25">
        <v>0.14572192425071184</v>
      </c>
      <c r="BS16" s="25">
        <v>0.29093462465144215</v>
      </c>
      <c r="BT16" s="25">
        <v>0.86997127168262611</v>
      </c>
      <c r="BU16" s="25">
        <v>3.4645702675537571E-2</v>
      </c>
      <c r="BV16" s="25">
        <v>0.21113930507709022</v>
      </c>
      <c r="BW16" s="25">
        <v>0.20358855549034105</v>
      </c>
      <c r="BX16" s="25">
        <v>0.2501931971997029</v>
      </c>
      <c r="BY16" s="25">
        <v>0.91563759332878392</v>
      </c>
      <c r="BZ16" s="25">
        <v>0.8986878151361658</v>
      </c>
      <c r="CA16" s="25">
        <v>6.7843944039235216E-2</v>
      </c>
      <c r="CB16" s="25">
        <v>0.39173537563718486</v>
      </c>
      <c r="CC16" s="25">
        <v>0.52003715436485587</v>
      </c>
      <c r="CD16" s="25">
        <v>0.91001552145442877</v>
      </c>
      <c r="CE16" s="25">
        <v>1.939977249284397E-2</v>
      </c>
      <c r="CF16" s="25">
        <v>0.42983482650109783</v>
      </c>
      <c r="CG16" s="25">
        <v>0.67362875112202125</v>
      </c>
      <c r="CH16" s="25">
        <v>0.31992785681696878</v>
      </c>
      <c r="CI16" s="25">
        <v>0.10916478141806452</v>
      </c>
      <c r="CJ16" s="25">
        <v>0.52965576960730631</v>
      </c>
      <c r="CK16" s="25">
        <v>0.43220410224807615</v>
      </c>
      <c r="CL16" s="25">
        <v>0.36044212624585925</v>
      </c>
      <c r="CM16" s="25">
        <v>3.5723462801825256E-2</v>
      </c>
      <c r="CN16" s="25">
        <v>0.16974297286684958</v>
      </c>
      <c r="CO16" s="25">
        <v>0.22372889684722541</v>
      </c>
      <c r="CP16" s="25">
        <v>0.4104595656534884</v>
      </c>
      <c r="CQ16" s="25">
        <v>0.14509880847252499</v>
      </c>
      <c r="CR16" s="25">
        <v>0.55965700265031626</v>
      </c>
      <c r="CS16" s="25">
        <v>0.36473067570032791</v>
      </c>
      <c r="CT16" s="25">
        <v>0.22345953471839353</v>
      </c>
      <c r="CU16" s="25">
        <v>0.88641092850954573</v>
      </c>
      <c r="CV16" s="25">
        <v>0.32694231043927402</v>
      </c>
      <c r="CW16" s="25">
        <v>0.9012132685012646</v>
      </c>
      <c r="CX16" s="25">
        <v>0.4505720888319622</v>
      </c>
    </row>
    <row r="17" spans="2:102" x14ac:dyDescent="0.25">
      <c r="B17">
        <f t="shared" si="3"/>
        <v>9</v>
      </c>
      <c r="C17" s="25">
        <v>0.38344821467919044</v>
      </c>
      <c r="D17" s="25">
        <v>0.81777618312762901</v>
      </c>
      <c r="E17" s="25">
        <v>0.42603288830089103</v>
      </c>
      <c r="F17" s="25">
        <v>0.15124964746601</v>
      </c>
      <c r="G17" s="25">
        <v>0.84147580048421988</v>
      </c>
      <c r="H17" s="25">
        <v>0.16622639742580514</v>
      </c>
      <c r="I17" s="25">
        <v>0.23958938540865515</v>
      </c>
      <c r="J17" s="25">
        <v>0.15908721757896016</v>
      </c>
      <c r="K17" s="25">
        <v>0.58190785848735793</v>
      </c>
      <c r="L17" s="25">
        <v>0.94940945425053336</v>
      </c>
      <c r="M17" s="25">
        <v>8.2629380873539104E-2</v>
      </c>
      <c r="N17" s="25">
        <v>0.69935950031952043</v>
      </c>
      <c r="O17" s="25">
        <v>0.80452631171879074</v>
      </c>
      <c r="P17" s="25">
        <v>0.81230311291007418</v>
      </c>
      <c r="Q17" s="25">
        <v>9.9343881063333694E-2</v>
      </c>
      <c r="R17" s="25">
        <v>0.92664186296815998</v>
      </c>
      <c r="S17" s="25">
        <v>0.54158419627294296</v>
      </c>
      <c r="T17" s="25">
        <v>0.54200906898450973</v>
      </c>
      <c r="U17" s="25">
        <v>0.25128559719324861</v>
      </c>
      <c r="V17" s="25">
        <v>0.99443009443117025</v>
      </c>
      <c r="W17" s="25">
        <v>0.60827426333427992</v>
      </c>
      <c r="X17" s="25">
        <v>0.71231202441924435</v>
      </c>
      <c r="Y17" s="25">
        <v>0.64732635654264192</v>
      </c>
      <c r="Z17" s="25">
        <v>0.53111623193710999</v>
      </c>
      <c r="AA17" s="25">
        <v>0.77754663679319846</v>
      </c>
      <c r="AB17" s="25">
        <v>0.48626365849959763</v>
      </c>
      <c r="AC17" s="25">
        <v>0.46682649532563514</v>
      </c>
      <c r="AD17" s="25">
        <v>0.31346099927675042</v>
      </c>
      <c r="AE17" s="25">
        <v>0.48751031660796151</v>
      </c>
      <c r="AF17" s="25">
        <v>0.52667433191967472</v>
      </c>
      <c r="AG17" s="25">
        <v>0.93442876743615555</v>
      </c>
      <c r="AH17" s="25">
        <v>0.81619151205348939</v>
      </c>
      <c r="AI17" s="25">
        <v>0.82252278963630654</v>
      </c>
      <c r="AJ17" s="25">
        <v>0.74666119812463894</v>
      </c>
      <c r="AK17" s="25">
        <v>1.2688520603522546E-2</v>
      </c>
      <c r="AL17" s="25">
        <v>0.2248025703348574</v>
      </c>
      <c r="AM17" s="25">
        <v>0.2419283820720326</v>
      </c>
      <c r="AN17" s="25">
        <v>0.68364331136095691</v>
      </c>
      <c r="AO17" s="25">
        <v>0.84368688072148978</v>
      </c>
      <c r="AP17" s="25">
        <v>0.28735428581664202</v>
      </c>
      <c r="AQ17" s="25">
        <v>0.67907360855191168</v>
      </c>
      <c r="AR17" s="25">
        <v>0.19644141078571131</v>
      </c>
      <c r="AS17" s="25">
        <v>0.15112059127315536</v>
      </c>
      <c r="AT17" s="25">
        <v>0.38631179867656285</v>
      </c>
      <c r="AU17" s="25">
        <v>0.54274067201256115</v>
      </c>
      <c r="AV17" s="25">
        <v>0.426252384326684</v>
      </c>
      <c r="AW17" s="25">
        <v>0.98283563163778231</v>
      </c>
      <c r="AX17" s="25">
        <v>0.19067784144467859</v>
      </c>
      <c r="AY17" s="25">
        <v>0.847337643412713</v>
      </c>
      <c r="AZ17" s="25">
        <v>0.27439045753868307</v>
      </c>
      <c r="BA17" s="25">
        <v>0.89256186688790873</v>
      </c>
      <c r="BB17" s="25">
        <v>0.25364151189035922</v>
      </c>
      <c r="BC17" s="25">
        <v>0.13178716011088232</v>
      </c>
      <c r="BD17" s="25">
        <v>0.76993637040750507</v>
      </c>
      <c r="BE17" s="25">
        <v>0.58858240502811321</v>
      </c>
      <c r="BF17" s="25">
        <v>0.94218433040601313</v>
      </c>
      <c r="BG17" s="25">
        <v>4.0262340811950459E-2</v>
      </c>
      <c r="BH17" s="25">
        <v>0.18517008466438667</v>
      </c>
      <c r="BI17" s="25">
        <v>0.89066725136113156</v>
      </c>
      <c r="BJ17" s="25">
        <v>0.27439118770504922</v>
      </c>
      <c r="BK17" s="25">
        <v>0.45157234359001597</v>
      </c>
      <c r="BL17" s="25">
        <v>0.47177655805208318</v>
      </c>
      <c r="BM17" s="25">
        <v>7.7198306353675417E-2</v>
      </c>
      <c r="BN17" s="25">
        <v>0.49464350045682981</v>
      </c>
      <c r="BO17" s="25">
        <v>0.82902099996655843</v>
      </c>
      <c r="BP17" s="25">
        <v>0.34420972578808318</v>
      </c>
      <c r="BQ17" s="25">
        <v>0.73308179104234628</v>
      </c>
      <c r="BR17" s="25">
        <v>0.11494268181136524</v>
      </c>
      <c r="BS17" s="25">
        <v>0.99771478075294284</v>
      </c>
      <c r="BT17" s="25">
        <v>0.31673052423214365</v>
      </c>
      <c r="BU17" s="25">
        <v>0.47724934106333583</v>
      </c>
      <c r="BV17" s="25">
        <v>0.10941276999168781</v>
      </c>
      <c r="BW17" s="25">
        <v>0.44385246494499997</v>
      </c>
      <c r="BX17" s="25">
        <v>0.52875730963039036</v>
      </c>
      <c r="BY17" s="25">
        <v>2.1828558948524202E-2</v>
      </c>
      <c r="BZ17" s="25">
        <v>0.97227481037437935</v>
      </c>
      <c r="CA17" s="25">
        <v>0.44636649531864314</v>
      </c>
      <c r="CB17" s="25">
        <v>4.9048527961105592E-2</v>
      </c>
      <c r="CC17" s="25">
        <v>0.74360767984596698</v>
      </c>
      <c r="CD17" s="25">
        <v>0.34085286186697372</v>
      </c>
      <c r="CE17" s="25">
        <v>0.55768536412250058</v>
      </c>
      <c r="CF17" s="25">
        <v>0.40644445713382293</v>
      </c>
      <c r="CG17" s="25">
        <v>0.39598214874685089</v>
      </c>
      <c r="CH17" s="25">
        <v>0.41211404829314757</v>
      </c>
      <c r="CI17" s="25">
        <v>0.22510139207957092</v>
      </c>
      <c r="CJ17" s="25">
        <v>0.16617352288473031</v>
      </c>
      <c r="CK17" s="25">
        <v>0.76209072587624316</v>
      </c>
      <c r="CL17" s="25">
        <v>8.4161862197644099E-2</v>
      </c>
      <c r="CM17" s="25">
        <v>0.66080729198800114</v>
      </c>
      <c r="CN17" s="25">
        <v>0.69624651206808275</v>
      </c>
      <c r="CO17" s="25">
        <v>5.4103192748400142E-2</v>
      </c>
      <c r="CP17" s="25">
        <v>0.45087442089818641</v>
      </c>
      <c r="CQ17" s="25">
        <v>0.20871190167226972</v>
      </c>
      <c r="CR17" s="25">
        <v>0.71930871180852352</v>
      </c>
      <c r="CS17" s="25">
        <v>0.10154095051892442</v>
      </c>
      <c r="CT17" s="25">
        <v>0.74033243330688325</v>
      </c>
      <c r="CU17" s="25">
        <v>0.69035932456502491</v>
      </c>
      <c r="CV17" s="25">
        <v>0.42825531557596552</v>
      </c>
      <c r="CW17" s="25">
        <v>0.94132311524358558</v>
      </c>
      <c r="CX17" s="25">
        <v>0.74471783733846375</v>
      </c>
    </row>
    <row r="18" spans="2:102" x14ac:dyDescent="0.25">
      <c r="B18">
        <f t="shared" si="3"/>
        <v>10</v>
      </c>
      <c r="C18" s="25">
        <v>0.94072715693593412</v>
      </c>
      <c r="D18" s="25">
        <v>0.3798275815170149</v>
      </c>
      <c r="E18" s="25">
        <v>0.68195338247998383</v>
      </c>
      <c r="F18" s="25">
        <v>0.25107899709886594</v>
      </c>
      <c r="G18" s="25">
        <v>0.16197278104953128</v>
      </c>
      <c r="H18" s="25">
        <v>0.10915104110806684</v>
      </c>
      <c r="I18" s="25">
        <v>0.91875407259977326</v>
      </c>
      <c r="J18" s="25">
        <v>0.89409006033027505</v>
      </c>
      <c r="K18" s="25">
        <v>0.17442052418169507</v>
      </c>
      <c r="L18" s="25">
        <v>0.69970560678994265</v>
      </c>
      <c r="M18" s="25">
        <v>0.76308957360661367</v>
      </c>
      <c r="N18" s="25">
        <v>0.24157992014119589</v>
      </c>
      <c r="O18" s="25">
        <v>0.51274584565329806</v>
      </c>
      <c r="P18" s="25">
        <v>0.46966940821772707</v>
      </c>
      <c r="Q18" s="25">
        <v>0.37631983483481235</v>
      </c>
      <c r="R18" s="25">
        <v>0.52944438314045306</v>
      </c>
      <c r="S18" s="25">
        <v>0.15050368165875871</v>
      </c>
      <c r="T18" s="25">
        <v>0.44064774349861469</v>
      </c>
      <c r="U18" s="25">
        <v>0.11686342470639621</v>
      </c>
      <c r="V18" s="25">
        <v>0.1875474846935864</v>
      </c>
      <c r="W18" s="25">
        <v>0.75421835295951822</v>
      </c>
      <c r="X18" s="25">
        <v>6.1000211028582885E-2</v>
      </c>
      <c r="Y18" s="25">
        <v>0.92795603225938528</v>
      </c>
      <c r="Z18" s="25">
        <v>0.76282326002731593</v>
      </c>
      <c r="AA18" s="25">
        <v>0.39746866653695645</v>
      </c>
      <c r="AB18" s="25">
        <v>0.94452966040562991</v>
      </c>
      <c r="AC18" s="25">
        <v>0.76780729963125449</v>
      </c>
      <c r="AD18" s="25">
        <v>0.53619438595514579</v>
      </c>
      <c r="AE18" s="25">
        <v>0.65323527551074512</v>
      </c>
      <c r="AF18" s="25">
        <v>0.54245601291102763</v>
      </c>
      <c r="AG18" s="25">
        <v>9.7482918467033497E-2</v>
      </c>
      <c r="AH18" s="25">
        <v>0.99320671696827889</v>
      </c>
      <c r="AI18" s="25">
        <v>0.11993809073161288</v>
      </c>
      <c r="AJ18" s="25">
        <v>0.19317417600043973</v>
      </c>
      <c r="AK18" s="25">
        <v>0.7388146422277565</v>
      </c>
      <c r="AL18" s="25">
        <v>0.8214727297080473</v>
      </c>
      <c r="AM18" s="25">
        <v>0.797968618259836</v>
      </c>
      <c r="AN18" s="25">
        <v>0.90153612902378233</v>
      </c>
      <c r="AO18" s="25">
        <v>0.84480026289287224</v>
      </c>
      <c r="AP18" s="25">
        <v>1.2761306436617881E-2</v>
      </c>
      <c r="AQ18" s="25">
        <v>0.65445870609929779</v>
      </c>
      <c r="AR18" s="25">
        <v>0.97146442907183927</v>
      </c>
      <c r="AS18" s="25">
        <v>3.4969977616880366E-2</v>
      </c>
      <c r="AT18" s="25">
        <v>0.23882749776287315</v>
      </c>
      <c r="AU18" s="25">
        <v>0.65194498666274481</v>
      </c>
      <c r="AV18" s="25">
        <v>0.65952332607048314</v>
      </c>
      <c r="AW18" s="25">
        <v>0.51412656427188219</v>
      </c>
      <c r="AX18" s="25">
        <v>0.23813589491513154</v>
      </c>
      <c r="AY18" s="25">
        <v>6.8767500830250294E-2</v>
      </c>
      <c r="AZ18" s="25">
        <v>0.51022930708117142</v>
      </c>
      <c r="BA18" s="25">
        <v>0.41209035990776433</v>
      </c>
      <c r="BB18" s="25">
        <v>0.3021922663970863</v>
      </c>
      <c r="BC18" s="25">
        <v>0.20257834545076658</v>
      </c>
      <c r="BD18" s="25">
        <v>0.69758251958015915</v>
      </c>
      <c r="BE18" s="25">
        <v>0.49868510766404894</v>
      </c>
      <c r="BF18" s="25">
        <v>0.48841816207023481</v>
      </c>
      <c r="BG18" s="25">
        <v>0.72974922704313661</v>
      </c>
      <c r="BH18" s="25">
        <v>0.27854203500419206</v>
      </c>
      <c r="BI18" s="25">
        <v>0.11298271434745444</v>
      </c>
      <c r="BJ18" s="25">
        <v>0.92432475663080305</v>
      </c>
      <c r="BK18" s="25">
        <v>0.79857561262813381</v>
      </c>
      <c r="BL18" s="25">
        <v>0.10827873166912028</v>
      </c>
      <c r="BM18" s="25">
        <v>0.22533432842965151</v>
      </c>
      <c r="BN18" s="25">
        <v>0.99387181304350869</v>
      </c>
      <c r="BO18" s="25">
        <v>0.4411651680370573</v>
      </c>
      <c r="BP18" s="25">
        <v>0.6261673585196742</v>
      </c>
      <c r="BQ18" s="25">
        <v>0.3301712653949429</v>
      </c>
      <c r="BR18" s="25">
        <v>2.6190681121673109E-2</v>
      </c>
      <c r="BS18" s="25">
        <v>0.45847672609479129</v>
      </c>
      <c r="BT18" s="25">
        <v>0.16102289645371048</v>
      </c>
      <c r="BU18" s="25">
        <v>0.92763302247084101</v>
      </c>
      <c r="BV18" s="25">
        <v>0.15707667870334274</v>
      </c>
      <c r="BW18" s="25">
        <v>0.87777833842316255</v>
      </c>
      <c r="BX18" s="25">
        <v>0.88336808947788614</v>
      </c>
      <c r="BY18" s="25">
        <v>0.64194421214751785</v>
      </c>
      <c r="BZ18" s="25">
        <v>0.85052757653168654</v>
      </c>
      <c r="CA18" s="25">
        <v>0.94282737977998077</v>
      </c>
      <c r="CB18" s="25">
        <v>1.413321897099673E-2</v>
      </c>
      <c r="CC18" s="25">
        <v>0.29670873356203264</v>
      </c>
      <c r="CD18" s="25">
        <v>0.1833154868611967</v>
      </c>
      <c r="CE18" s="25">
        <v>0.57387758986805271</v>
      </c>
      <c r="CF18" s="25">
        <v>0.14762285343992165</v>
      </c>
      <c r="CG18" s="25">
        <v>0.55676620754862449</v>
      </c>
      <c r="CH18" s="25">
        <v>0.41801568148428869</v>
      </c>
      <c r="CI18" s="25">
        <v>0.1063893728600025</v>
      </c>
      <c r="CJ18" s="25">
        <v>0.94680235308231642</v>
      </c>
      <c r="CK18" s="25">
        <v>0.60440486582861008</v>
      </c>
      <c r="CL18" s="25">
        <v>3.0453220591331265E-2</v>
      </c>
      <c r="CM18" s="25">
        <v>8.3763118507135137E-2</v>
      </c>
      <c r="CN18" s="25">
        <v>0.57553553526479195</v>
      </c>
      <c r="CO18" s="25">
        <v>0.3395545595527133</v>
      </c>
      <c r="CP18" s="25">
        <v>0.3509285659900041</v>
      </c>
      <c r="CQ18" s="25">
        <v>0.62271488392370455</v>
      </c>
      <c r="CR18" s="25">
        <v>0.75107316264214408</v>
      </c>
      <c r="CS18" s="25">
        <v>0.55893544780385962</v>
      </c>
      <c r="CT18" s="25">
        <v>0.6454201302276581</v>
      </c>
      <c r="CU18" s="25">
        <v>0.20602860130966438</v>
      </c>
      <c r="CV18" s="25">
        <v>0.62544997102629563</v>
      </c>
      <c r="CW18" s="25">
        <v>0.11791422909204485</v>
      </c>
      <c r="CX18" s="25">
        <v>0.78673666980896928</v>
      </c>
    </row>
    <row r="19" spans="2:102" x14ac:dyDescent="0.25">
      <c r="B19">
        <f t="shared" si="3"/>
        <v>11</v>
      </c>
      <c r="C19" s="25">
        <v>0.27756323636774138</v>
      </c>
      <c r="D19" s="25">
        <v>0.37200231625406666</v>
      </c>
      <c r="E19" s="25">
        <v>0.6921292519975426</v>
      </c>
      <c r="F19" s="25">
        <v>0.58353386339747348</v>
      </c>
      <c r="G19" s="25">
        <v>0.41178808945525835</v>
      </c>
      <c r="H19" s="25">
        <v>6.8381804934553592E-2</v>
      </c>
      <c r="I19" s="25">
        <v>0.37634988163062555</v>
      </c>
      <c r="J19" s="25">
        <v>0.37727204436961237</v>
      </c>
      <c r="K19" s="25">
        <v>0.49179743564945755</v>
      </c>
      <c r="L19" s="25">
        <v>0.45502660066960543</v>
      </c>
      <c r="M19" s="25">
        <v>0.27222511228382029</v>
      </c>
      <c r="N19" s="25">
        <v>0.91204045740500472</v>
      </c>
      <c r="O19" s="25">
        <v>0.91919461724446794</v>
      </c>
      <c r="P19" s="25">
        <v>0.57429032539534453</v>
      </c>
      <c r="Q19" s="25">
        <v>0.84416443895893489</v>
      </c>
      <c r="R19" s="25">
        <v>0.17014794436518088</v>
      </c>
      <c r="S19" s="25">
        <v>0.23874581131903261</v>
      </c>
      <c r="T19" s="25">
        <v>1.8592587819200146E-2</v>
      </c>
      <c r="U19" s="25">
        <v>0.44024811487693127</v>
      </c>
      <c r="V19" s="25">
        <v>0.81845533797795866</v>
      </c>
      <c r="W19" s="25">
        <v>0.42865319909295085</v>
      </c>
      <c r="X19" s="25">
        <v>0.961413354889192</v>
      </c>
      <c r="Y19" s="25">
        <v>0.89130703116263676</v>
      </c>
      <c r="Z19" s="25">
        <v>0.20736250814264678</v>
      </c>
      <c r="AA19" s="25">
        <v>0.41605304682806987</v>
      </c>
      <c r="AB19" s="25">
        <v>0.60049003694386982</v>
      </c>
      <c r="AC19" s="25">
        <v>0.5927760851944065</v>
      </c>
      <c r="AD19" s="25">
        <v>0.19888877058748256</v>
      </c>
      <c r="AE19" s="25">
        <v>0.89343228258404572</v>
      </c>
      <c r="AF19" s="25">
        <v>0.75765829010911601</v>
      </c>
      <c r="AG19" s="25">
        <v>0.14730970143216349</v>
      </c>
      <c r="AH19" s="25">
        <v>0.76757537905830853</v>
      </c>
      <c r="AI19" s="25">
        <v>0.21784621517093061</v>
      </c>
      <c r="AJ19" s="25">
        <v>0.94785003075570162</v>
      </c>
      <c r="AK19" s="25">
        <v>0.3980711109896109</v>
      </c>
      <c r="AL19" s="25">
        <v>0.49888037450683298</v>
      </c>
      <c r="AM19" s="25">
        <v>0.29179566314813199</v>
      </c>
      <c r="AN19" s="25">
        <v>0.64448071014060704</v>
      </c>
      <c r="AO19" s="25">
        <v>0.87118813027387698</v>
      </c>
      <c r="AP19" s="25">
        <v>0.46552482955316754</v>
      </c>
      <c r="AQ19" s="25">
        <v>0.98363179367982112</v>
      </c>
      <c r="AR19" s="25">
        <v>0.33718872936746547</v>
      </c>
      <c r="AS19" s="25">
        <v>0.46230426884433906</v>
      </c>
      <c r="AT19" s="25">
        <v>0.77877948116565232</v>
      </c>
      <c r="AU19" s="25">
        <v>0.59870447529298387</v>
      </c>
      <c r="AV19" s="25">
        <v>0.5450815245548859</v>
      </c>
      <c r="AW19" s="25">
        <v>6.2854456985999785E-2</v>
      </c>
      <c r="AX19" s="25">
        <v>7.6995301449967246E-2</v>
      </c>
      <c r="AY19" s="25">
        <v>0.54365446481115731</v>
      </c>
      <c r="AZ19" s="25">
        <v>0.91288476823596487</v>
      </c>
      <c r="BA19" s="25">
        <v>0.65973573940716412</v>
      </c>
      <c r="BB19" s="25">
        <v>0.86495090091817306</v>
      </c>
      <c r="BC19" s="25">
        <v>0.62679961435329068</v>
      </c>
      <c r="BD19" s="25">
        <v>0.98544044452529966</v>
      </c>
      <c r="BE19" s="25">
        <v>0.96669929951800071</v>
      </c>
      <c r="BF19" s="25">
        <v>0.87470720438030269</v>
      </c>
      <c r="BG19" s="25">
        <v>0.1740801206448247</v>
      </c>
      <c r="BH19" s="25">
        <v>0.96330501345820319</v>
      </c>
      <c r="BI19" s="25">
        <v>0.45844318049068256</v>
      </c>
      <c r="BJ19" s="25">
        <v>0.66939685196116572</v>
      </c>
      <c r="BK19" s="25">
        <v>0.55437250030506879</v>
      </c>
      <c r="BL19" s="25">
        <v>0.87620953254975908</v>
      </c>
      <c r="BM19" s="25">
        <v>0.20105739644177734</v>
      </c>
      <c r="BN19" s="25">
        <v>0.84461807833066826</v>
      </c>
      <c r="BO19" s="25">
        <v>0.20712932267535056</v>
      </c>
      <c r="BP19" s="25">
        <v>1.2908217660728694E-3</v>
      </c>
      <c r="BQ19" s="25">
        <v>0.67961075200452792</v>
      </c>
      <c r="BR19" s="25">
        <v>0.6662270792125653</v>
      </c>
      <c r="BS19" s="25">
        <v>0.51866219287928905</v>
      </c>
      <c r="BT19" s="25">
        <v>0.78075942655225405</v>
      </c>
      <c r="BU19" s="25">
        <v>0.41594474592858499</v>
      </c>
      <c r="BV19" s="25">
        <v>0.57651112101566893</v>
      </c>
      <c r="BW19" s="25">
        <v>0.2418048169714504</v>
      </c>
      <c r="BX19" s="25">
        <v>0.30382315829128126</v>
      </c>
      <c r="BY19" s="25">
        <v>0.37855656332713683</v>
      </c>
      <c r="BZ19" s="25">
        <v>0.96969537307226317</v>
      </c>
      <c r="CA19" s="25">
        <v>0.59282200152966469</v>
      </c>
      <c r="CB19" s="25">
        <v>0.89135269329678268</v>
      </c>
      <c r="CC19" s="25">
        <v>0.90456883832977208</v>
      </c>
      <c r="CD19" s="25">
        <v>0.68342003937460671</v>
      </c>
      <c r="CE19" s="25">
        <v>0.33770242090944302</v>
      </c>
      <c r="CF19" s="25">
        <v>0.93163492909391343</v>
      </c>
      <c r="CG19" s="25">
        <v>0.30140841355884362</v>
      </c>
      <c r="CH19" s="25">
        <v>0.58830386380347333</v>
      </c>
      <c r="CI19" s="25">
        <v>0.16374276057315418</v>
      </c>
      <c r="CJ19" s="25">
        <v>0.77041172515862899</v>
      </c>
      <c r="CK19" s="25">
        <v>0.41219524941701846</v>
      </c>
      <c r="CL19" s="25">
        <v>8.5925027050272829E-2</v>
      </c>
      <c r="CM19" s="25">
        <v>0.23860793052709572</v>
      </c>
      <c r="CN19" s="25">
        <v>0.55944346844768789</v>
      </c>
      <c r="CO19" s="25">
        <v>0.67594323767452924</v>
      </c>
      <c r="CP19" s="25">
        <v>0.11493902105093423</v>
      </c>
      <c r="CQ19" s="25">
        <v>0.80965866597548863</v>
      </c>
      <c r="CR19" s="25">
        <v>0.37701459927581848</v>
      </c>
      <c r="CS19" s="25">
        <v>0.34365748970784304</v>
      </c>
      <c r="CT19" s="25">
        <v>0.99383796904635024</v>
      </c>
      <c r="CU19" s="25">
        <v>0.27172758736781244</v>
      </c>
      <c r="CV19" s="25">
        <v>0.85629424657338071</v>
      </c>
      <c r="CW19" s="25">
        <v>0.69593668140675702</v>
      </c>
      <c r="CX19" s="25">
        <v>0.51349062318400684</v>
      </c>
    </row>
    <row r="20" spans="2:102" x14ac:dyDescent="0.25">
      <c r="B20">
        <f t="shared" si="3"/>
        <v>12</v>
      </c>
      <c r="C20" s="25">
        <v>0.65586829053364704</v>
      </c>
      <c r="D20" s="25">
        <v>0.37149324168319175</v>
      </c>
      <c r="E20" s="25">
        <v>9.1181754027418127E-2</v>
      </c>
      <c r="F20" s="25">
        <v>0.97753158042378385</v>
      </c>
      <c r="G20" s="25">
        <v>0.95991463521166742</v>
      </c>
      <c r="H20" s="25">
        <v>0.95696077850073236</v>
      </c>
      <c r="I20" s="25">
        <v>0.4488927451269803</v>
      </c>
      <c r="J20" s="25">
        <v>0.26906004963732755</v>
      </c>
      <c r="K20" s="25">
        <v>0.33008869537380903</v>
      </c>
      <c r="L20" s="25">
        <v>0.34640711803779711</v>
      </c>
      <c r="M20" s="25">
        <v>0.67424980614738783</v>
      </c>
      <c r="N20" s="25">
        <v>0.79486682793669527</v>
      </c>
      <c r="O20" s="25">
        <v>0.93745724561101118</v>
      </c>
      <c r="P20" s="25">
        <v>0.87941950471292674</v>
      </c>
      <c r="Q20" s="25">
        <v>0.19573508317352339</v>
      </c>
      <c r="R20" s="25">
        <v>0.93629058214074867</v>
      </c>
      <c r="S20" s="25">
        <v>0.17611243064748716</v>
      </c>
      <c r="T20" s="25">
        <v>0.54939298981814788</v>
      </c>
      <c r="U20" s="25">
        <v>0.70485860394377464</v>
      </c>
      <c r="V20" s="25">
        <v>0.77173213079947744</v>
      </c>
      <c r="W20" s="25">
        <v>0.1127810736843563</v>
      </c>
      <c r="X20" s="25">
        <v>6.6127720594907458E-2</v>
      </c>
      <c r="Y20" s="25">
        <v>0.74457641355884918</v>
      </c>
      <c r="Z20" s="25">
        <v>0.16484785000478774</v>
      </c>
      <c r="AA20" s="25">
        <v>0.35212572220725591</v>
      </c>
      <c r="AB20" s="25">
        <v>0.72097616110437701</v>
      </c>
      <c r="AC20" s="25">
        <v>0.75999384949346982</v>
      </c>
      <c r="AD20" s="25">
        <v>0.10653459353527805</v>
      </c>
      <c r="AE20" s="25">
        <v>0.42410255308228861</v>
      </c>
      <c r="AF20" s="25">
        <v>0.30324774109357588</v>
      </c>
      <c r="AG20" s="25">
        <v>0.95059184647695572</v>
      </c>
      <c r="AH20" s="25">
        <v>0.83338650731082509</v>
      </c>
      <c r="AI20" s="25">
        <v>8.2561233867894823E-2</v>
      </c>
      <c r="AJ20" s="25">
        <v>0.48484658421152405</v>
      </c>
      <c r="AK20" s="25">
        <v>0.20612040125367015</v>
      </c>
      <c r="AL20" s="25">
        <v>0.46734269453760502</v>
      </c>
      <c r="AM20" s="25">
        <v>6.4806390144727666E-2</v>
      </c>
      <c r="AN20" s="25">
        <v>0.59068499640519401</v>
      </c>
      <c r="AO20" s="25">
        <v>0.48637070116753123</v>
      </c>
      <c r="AP20" s="25">
        <v>9.6000215782261367E-2</v>
      </c>
      <c r="AQ20" s="25">
        <v>0.52634205202766193</v>
      </c>
      <c r="AR20" s="25">
        <v>3.3393624206772055E-2</v>
      </c>
      <c r="AS20" s="25">
        <v>0.60651781842501429</v>
      </c>
      <c r="AT20" s="25">
        <v>0.78518394110947975</v>
      </c>
      <c r="AU20" s="25">
        <v>0.48087664826101317</v>
      </c>
      <c r="AV20" s="25">
        <v>0.22445356970039276</v>
      </c>
      <c r="AW20" s="25">
        <v>0.4047365154917546</v>
      </c>
      <c r="AX20" s="25">
        <v>0.47853994954932677</v>
      </c>
      <c r="AY20" s="25">
        <v>0.96573155102669073</v>
      </c>
      <c r="AZ20" s="25">
        <v>0.29032042283122117</v>
      </c>
      <c r="BA20" s="25">
        <v>0.14755354534899146</v>
      </c>
      <c r="BB20" s="25">
        <v>0.34233285304850336</v>
      </c>
      <c r="BC20" s="25">
        <v>0.26131942318953816</v>
      </c>
      <c r="BD20" s="25">
        <v>0.87746580948843433</v>
      </c>
      <c r="BE20" s="25">
        <v>0.33104212902407681</v>
      </c>
      <c r="BF20" s="25">
        <v>0.32947800029860475</v>
      </c>
      <c r="BG20" s="25">
        <v>0.44104310655222678</v>
      </c>
      <c r="BH20" s="25">
        <v>0.31041992682827524</v>
      </c>
      <c r="BI20" s="25">
        <v>0.63666779308708932</v>
      </c>
      <c r="BJ20" s="25">
        <v>0.56082148191911874</v>
      </c>
      <c r="BK20" s="25">
        <v>6.4998802624182228E-2</v>
      </c>
      <c r="BL20" s="25">
        <v>0.33006259939391713</v>
      </c>
      <c r="BM20" s="25">
        <v>0.40437164792417568</v>
      </c>
      <c r="BN20" s="25">
        <v>0.77940258163918286</v>
      </c>
      <c r="BO20" s="25">
        <v>7.0321228914625222E-2</v>
      </c>
      <c r="BP20" s="25">
        <v>0.46572715003237608</v>
      </c>
      <c r="BQ20" s="25">
        <v>0.47510827888537854</v>
      </c>
      <c r="BR20" s="25">
        <v>0.94664811716352326</v>
      </c>
      <c r="BS20" s="25">
        <v>0.77569771622999062</v>
      </c>
      <c r="BT20" s="25">
        <v>0.96310937229566651</v>
      </c>
      <c r="BU20" s="25">
        <v>0.28479794780699696</v>
      </c>
      <c r="BV20" s="25">
        <v>0.93985562766205877</v>
      </c>
      <c r="BW20" s="25">
        <v>8.8844175781766399E-2</v>
      </c>
      <c r="BX20" s="25">
        <v>0.39189312954677846</v>
      </c>
      <c r="BY20" s="25">
        <v>0.40907019507039699</v>
      </c>
      <c r="BZ20" s="25">
        <v>0.7474161995654226</v>
      </c>
      <c r="CA20" s="25">
        <v>0.16268203505330159</v>
      </c>
      <c r="CB20" s="25">
        <v>4.7954307328057943E-2</v>
      </c>
      <c r="CC20" s="25">
        <v>9.1699933642980236E-2</v>
      </c>
      <c r="CD20" s="25">
        <v>0.33784794367296112</v>
      </c>
      <c r="CE20" s="25">
        <v>0.55820025779622395</v>
      </c>
      <c r="CF20" s="25">
        <v>0.40024878084901172</v>
      </c>
      <c r="CG20" s="25">
        <v>0.3909202603926164</v>
      </c>
      <c r="CH20" s="25">
        <v>0.41739273145170219</v>
      </c>
      <c r="CI20" s="25">
        <v>0.50443213619130511</v>
      </c>
      <c r="CJ20" s="25">
        <v>0.7898360613044958</v>
      </c>
      <c r="CK20" s="25">
        <v>0.22733142229776426</v>
      </c>
      <c r="CL20" s="25">
        <v>0.97338807564698937</v>
      </c>
      <c r="CM20" s="25">
        <v>0.97880259834208261</v>
      </c>
      <c r="CN20" s="25">
        <v>0.11841886426892856</v>
      </c>
      <c r="CO20" s="25">
        <v>0.45244554935728898</v>
      </c>
      <c r="CP20" s="25">
        <v>0.42614902158947066</v>
      </c>
      <c r="CQ20" s="25">
        <v>1.5916564516736953E-2</v>
      </c>
      <c r="CR20" s="25">
        <v>0.19147552368873522</v>
      </c>
      <c r="CS20" s="25">
        <v>0.87419107573314792</v>
      </c>
      <c r="CT20" s="25">
        <v>0.35248217972418538</v>
      </c>
      <c r="CU20" s="25">
        <v>0.6785567673572751</v>
      </c>
      <c r="CV20" s="25">
        <v>4.2353763646987286E-2</v>
      </c>
      <c r="CW20" s="25">
        <v>0.637261014379226</v>
      </c>
      <c r="CX20" s="25">
        <v>0.86570732410051143</v>
      </c>
    </row>
    <row r="21" spans="2:102" x14ac:dyDescent="0.25">
      <c r="B21">
        <f t="shared" si="3"/>
        <v>13</v>
      </c>
      <c r="C21" s="25">
        <v>0.49708767934518971</v>
      </c>
      <c r="D21" s="25">
        <v>0.83173757152176675</v>
      </c>
      <c r="E21" s="25">
        <v>0.70984329911107347</v>
      </c>
      <c r="F21" s="25">
        <v>0.71020495107967674</v>
      </c>
      <c r="G21" s="25">
        <v>0.28359152127082043</v>
      </c>
      <c r="H21" s="25">
        <v>0.91289455566763489</v>
      </c>
      <c r="I21" s="25">
        <v>0.8194752976667673</v>
      </c>
      <c r="J21" s="25">
        <v>0.57312722707808239</v>
      </c>
      <c r="K21" s="25">
        <v>0.80749026178113903</v>
      </c>
      <c r="L21" s="25">
        <v>0.67082044477232494</v>
      </c>
      <c r="M21" s="25">
        <v>0.30946455985583488</v>
      </c>
      <c r="N21" s="25">
        <v>0.72155654985713313</v>
      </c>
      <c r="O21" s="25">
        <v>0.8064837994894829</v>
      </c>
      <c r="P21" s="25">
        <v>3.9013395186799138E-2</v>
      </c>
      <c r="Q21" s="25">
        <v>0.11647915220351579</v>
      </c>
      <c r="R21" s="25">
        <v>0.41432829144134364</v>
      </c>
      <c r="S21" s="25">
        <v>0.22219007477660491</v>
      </c>
      <c r="T21" s="25">
        <v>0.8701483801603288</v>
      </c>
      <c r="U21" s="25">
        <v>0.84039552001896423</v>
      </c>
      <c r="V21" s="25">
        <v>0.72180130545650156</v>
      </c>
      <c r="W21" s="25">
        <v>0.24025141212611256</v>
      </c>
      <c r="X21" s="25">
        <v>0.21530223715555385</v>
      </c>
      <c r="Y21" s="25">
        <v>0.15090363563023146</v>
      </c>
      <c r="Z21" s="25">
        <v>0.8335434960590663</v>
      </c>
      <c r="AA21" s="25">
        <v>0.62467477050011111</v>
      </c>
      <c r="AB21" s="25">
        <v>0.5026196048928786</v>
      </c>
      <c r="AC21" s="25">
        <v>0.93325609194491399</v>
      </c>
      <c r="AD21" s="25">
        <v>0.79585410493898112</v>
      </c>
      <c r="AE21" s="25">
        <v>0.63633810203679675</v>
      </c>
      <c r="AF21" s="25">
        <v>0.11127638562284403</v>
      </c>
      <c r="AG21" s="25">
        <v>0.22622427251918553</v>
      </c>
      <c r="AH21" s="25">
        <v>0.43261360962654327</v>
      </c>
      <c r="AI21" s="25">
        <v>0.10776554211928824</v>
      </c>
      <c r="AJ21" s="25">
        <v>0.99894315620305885</v>
      </c>
      <c r="AK21" s="25">
        <v>0.31106900576809915</v>
      </c>
      <c r="AL21" s="25">
        <v>0.8984417319595448</v>
      </c>
      <c r="AM21" s="25">
        <v>9.0125752258429781E-4</v>
      </c>
      <c r="AN21" s="25">
        <v>3.2627058878142434E-2</v>
      </c>
      <c r="AO21" s="25">
        <v>0.55739207709617644</v>
      </c>
      <c r="AP21" s="25">
        <v>0.71862909881733616</v>
      </c>
      <c r="AQ21" s="25">
        <v>0.13805407400185576</v>
      </c>
      <c r="AR21" s="25">
        <v>0.24932619304817283</v>
      </c>
      <c r="AS21" s="25">
        <v>0.65015457483157124</v>
      </c>
      <c r="AT21" s="25">
        <v>0.60692740806663359</v>
      </c>
      <c r="AU21" s="25">
        <v>0.83905427529933074</v>
      </c>
      <c r="AV21" s="25">
        <v>0.79254176615195082</v>
      </c>
      <c r="AW21" s="25">
        <v>0.21544786428353591</v>
      </c>
      <c r="AX21" s="25">
        <v>0.59734589492112133</v>
      </c>
      <c r="AY21" s="25">
        <v>0.9784271168661669</v>
      </c>
      <c r="AZ21" s="25">
        <v>0.75567956587318963</v>
      </c>
      <c r="BA21" s="25">
        <v>0.93771394385712925</v>
      </c>
      <c r="BB21" s="25">
        <v>0.4204768186323895</v>
      </c>
      <c r="BC21" s="25">
        <v>0.33999714674185511</v>
      </c>
      <c r="BD21" s="25">
        <v>0.56393103444432868</v>
      </c>
      <c r="BE21" s="25">
        <v>0.99155197031899134</v>
      </c>
      <c r="BF21" s="25">
        <v>3.0186795672242361E-2</v>
      </c>
      <c r="BG21" s="25">
        <v>4.0683134715974179E-2</v>
      </c>
      <c r="BH21" s="25">
        <v>8.662337684036292E-2</v>
      </c>
      <c r="BI21" s="25">
        <v>0.15997777986365302</v>
      </c>
      <c r="BJ21" s="25">
        <v>0.85495775383386852</v>
      </c>
      <c r="BK21" s="25">
        <v>0.58429782159511856</v>
      </c>
      <c r="BL21" s="25">
        <v>0.85355787369391123</v>
      </c>
      <c r="BM21" s="25">
        <v>0.27008456760218147</v>
      </c>
      <c r="BN21" s="25">
        <v>0.52464128486382333</v>
      </c>
      <c r="BO21" s="25">
        <v>0.61802638438481461</v>
      </c>
      <c r="BP21" s="25">
        <v>0.80695199951933072</v>
      </c>
      <c r="BQ21" s="25">
        <v>0.65363978601171713</v>
      </c>
      <c r="BR21" s="25">
        <v>0.83814781995995868</v>
      </c>
      <c r="BS21" s="25">
        <v>0.74425967832709805</v>
      </c>
      <c r="BT21" s="25">
        <v>9.1120935018112803E-2</v>
      </c>
      <c r="BU21" s="25">
        <v>8.7052998572141882E-2</v>
      </c>
      <c r="BV21" s="25">
        <v>0.65799614369190706</v>
      </c>
      <c r="BW21" s="25">
        <v>0.63854526795572042</v>
      </c>
      <c r="BX21" s="25">
        <v>7.6036565191977545E-2</v>
      </c>
      <c r="BY21" s="25">
        <v>0.43293722347895869</v>
      </c>
      <c r="BZ21" s="25">
        <v>0.10094039296235047</v>
      </c>
      <c r="CA21" s="25">
        <v>0.40680364287618453</v>
      </c>
      <c r="CB21" s="25">
        <v>0.76397572631392707</v>
      </c>
      <c r="CC21" s="25">
        <v>0.92362080821932668</v>
      </c>
      <c r="CD21" s="25">
        <v>0.32739696469726609</v>
      </c>
      <c r="CE21" s="25">
        <v>0.86837629971362063</v>
      </c>
      <c r="CF21" s="25">
        <v>0.17221439212352196</v>
      </c>
      <c r="CG21" s="25">
        <v>0.77497485527882748</v>
      </c>
      <c r="CH21" s="25">
        <v>0.72759154824043459</v>
      </c>
      <c r="CI21" s="25">
        <v>0.96309676614970852</v>
      </c>
      <c r="CJ21" s="25">
        <v>7.4089506176531095E-2</v>
      </c>
      <c r="CK21" s="25">
        <v>0.62949674475293094</v>
      </c>
      <c r="CL21" s="25">
        <v>0.75294820360963421</v>
      </c>
      <c r="CM21" s="25">
        <v>0.41462596630524218</v>
      </c>
      <c r="CN21" s="25">
        <v>4.7999455943525948E-2</v>
      </c>
      <c r="CO21" s="25">
        <v>0.82649459783151835</v>
      </c>
      <c r="CP21" s="25">
        <v>0.12814692343278422</v>
      </c>
      <c r="CQ21" s="25">
        <v>0.24018499319695041</v>
      </c>
      <c r="CR21" s="25">
        <v>0.25339821330813461</v>
      </c>
      <c r="CS21" s="25">
        <v>0.72023771690481742</v>
      </c>
      <c r="CT21" s="25">
        <v>0.10147975092089867</v>
      </c>
      <c r="CU21" s="25">
        <v>0.69270819275373807</v>
      </c>
      <c r="CV21" s="25">
        <v>0.98176862359973971</v>
      </c>
      <c r="CW21" s="25">
        <v>5.0916279783631557E-3</v>
      </c>
      <c r="CX21" s="25">
        <v>0.98118314674159179</v>
      </c>
    </row>
    <row r="22" spans="2:102" x14ac:dyDescent="0.25">
      <c r="B22">
        <f t="shared" si="3"/>
        <v>14</v>
      </c>
      <c r="C22" s="25">
        <v>0.7844612473110989</v>
      </c>
      <c r="D22" s="25">
        <v>0.48610403686455794</v>
      </c>
      <c r="E22" s="25">
        <v>0.18887859121964468</v>
      </c>
      <c r="F22" s="25">
        <v>0.69092152571790288</v>
      </c>
      <c r="G22" s="25">
        <v>0.69841384482380764</v>
      </c>
      <c r="H22" s="25">
        <v>0.36014421562733956</v>
      </c>
      <c r="I22" s="25">
        <v>0.15409923289760508</v>
      </c>
      <c r="J22" s="25">
        <v>0.48217253604614752</v>
      </c>
      <c r="K22" s="25">
        <v>0.22527037597609423</v>
      </c>
      <c r="L22" s="25">
        <v>0.29603759115088624</v>
      </c>
      <c r="M22" s="25">
        <v>0.64503174546838082</v>
      </c>
      <c r="N22" s="25">
        <v>0.71702373294302313</v>
      </c>
      <c r="O22" s="25">
        <v>0.53366365099212454</v>
      </c>
      <c r="P22" s="25">
        <v>0.33083626614263162</v>
      </c>
      <c r="Q22" s="25">
        <v>0.2293257332869193</v>
      </c>
      <c r="R22" s="25">
        <v>0.96931088299771107</v>
      </c>
      <c r="S22" s="25">
        <v>0.35572228988412469</v>
      </c>
      <c r="T22" s="25">
        <v>0.98989943823735882</v>
      </c>
      <c r="U22" s="25">
        <v>0.58890934221618207</v>
      </c>
      <c r="V22" s="25">
        <v>0.97051243488726868</v>
      </c>
      <c r="W22" s="25">
        <v>0.13232127213892919</v>
      </c>
      <c r="X22" s="25">
        <v>6.6020451682186065E-3</v>
      </c>
      <c r="Y22" s="25">
        <v>0.62470138850871659</v>
      </c>
      <c r="Z22" s="25">
        <v>0.95653928064782545</v>
      </c>
      <c r="AA22" s="25">
        <v>0.86152104296393173</v>
      </c>
      <c r="AB22" s="25">
        <v>0.94581644109700458</v>
      </c>
      <c r="AC22" s="25">
        <v>0.49765928446550423</v>
      </c>
      <c r="AD22" s="25">
        <v>0.70987157834991943</v>
      </c>
      <c r="AE22" s="25">
        <v>9.4790112137357552E-2</v>
      </c>
      <c r="AF22" s="25">
        <v>0.35509479901165253</v>
      </c>
      <c r="AG22" s="25">
        <v>0.47268021507709623</v>
      </c>
      <c r="AH22" s="25">
        <v>0.90301107221620103</v>
      </c>
      <c r="AI22" s="25">
        <v>0.8718075328757604</v>
      </c>
      <c r="AJ22" s="25">
        <v>5.1391924469147865E-2</v>
      </c>
      <c r="AK22" s="25">
        <v>0.34305880366113828</v>
      </c>
      <c r="AL22" s="25">
        <v>0.16788134308543023</v>
      </c>
      <c r="AM22" s="25">
        <v>0.47063904807974566</v>
      </c>
      <c r="AN22" s="25">
        <v>0.18860557758678864</v>
      </c>
      <c r="AO22" s="25">
        <v>0.31137633605103476</v>
      </c>
      <c r="AP22" s="25">
        <v>0.4322028293266662</v>
      </c>
      <c r="AQ22" s="25">
        <v>0.51767198922849222</v>
      </c>
      <c r="AR22" s="25">
        <v>0.71203055870641419</v>
      </c>
      <c r="AS22" s="25">
        <v>8.1110429570744547E-2</v>
      </c>
      <c r="AT22" s="25">
        <v>0.11122198129935934</v>
      </c>
      <c r="AU22" s="25">
        <v>0.76121712840569677</v>
      </c>
      <c r="AV22" s="25">
        <v>0.59696101902070109</v>
      </c>
      <c r="AW22" s="25">
        <v>0.77343891062971204</v>
      </c>
      <c r="AX22" s="25">
        <v>9.3084164291787896E-3</v>
      </c>
      <c r="AY22" s="25">
        <v>5.7614736160342739E-2</v>
      </c>
      <c r="AZ22" s="25">
        <v>0.22771611668877034</v>
      </c>
      <c r="BA22" s="25">
        <v>0.11711682949568691</v>
      </c>
      <c r="BB22" s="25">
        <v>0.17813638823341305</v>
      </c>
      <c r="BC22" s="25">
        <v>5.2288684483768444E-2</v>
      </c>
      <c r="BD22" s="25">
        <v>0.75362592203595002</v>
      </c>
      <c r="BE22" s="25">
        <v>0.43968945848219276</v>
      </c>
      <c r="BF22" s="25">
        <v>0.51783951564340081</v>
      </c>
      <c r="BG22" s="25">
        <v>0.89842267844747825</v>
      </c>
      <c r="BH22" s="25">
        <v>0.35406775486865594</v>
      </c>
      <c r="BI22" s="25">
        <v>0.9134107250829574</v>
      </c>
      <c r="BJ22" s="25">
        <v>7.6860219828220222E-2</v>
      </c>
      <c r="BK22" s="25">
        <v>0.50933441100994781</v>
      </c>
      <c r="BL22" s="25">
        <v>0.41548626494281249</v>
      </c>
      <c r="BM22" s="25">
        <v>1.5550145894357326E-2</v>
      </c>
      <c r="BN22" s="25">
        <v>2.3493055965897458E-2</v>
      </c>
      <c r="BO22" s="25">
        <v>0.88113580849006601</v>
      </c>
      <c r="BP22" s="25">
        <v>0.99812402307929793</v>
      </c>
      <c r="BQ22" s="25">
        <v>0.84149620379889856</v>
      </c>
      <c r="BR22" s="25">
        <v>0.91681794387821181</v>
      </c>
      <c r="BS22" s="25">
        <v>0.50212082903887156</v>
      </c>
      <c r="BT22" s="25">
        <v>0.50254851265744849</v>
      </c>
      <c r="BU22" s="25">
        <v>0.37441124130623149</v>
      </c>
      <c r="BV22" s="25">
        <v>0.38054312999849205</v>
      </c>
      <c r="BW22" s="25">
        <v>0.54470280203324462</v>
      </c>
      <c r="BX22" s="25">
        <v>0.37595159298149528</v>
      </c>
      <c r="BY22" s="25">
        <v>1.2974682502176593E-2</v>
      </c>
      <c r="BZ22" s="25">
        <v>0.18102399126687907</v>
      </c>
      <c r="CA22" s="25">
        <v>0.70391722529677125</v>
      </c>
      <c r="CB22" s="25">
        <v>0.58041911912266575</v>
      </c>
      <c r="CC22" s="25">
        <v>0.75326802267985926</v>
      </c>
      <c r="CD22" s="25">
        <v>0.73716978267510758</v>
      </c>
      <c r="CE22" s="25">
        <v>0.80256622776629827</v>
      </c>
      <c r="CF22" s="25">
        <v>4.6661727805496711E-2</v>
      </c>
      <c r="CG22" s="25">
        <v>8.0848708121242896E-2</v>
      </c>
      <c r="CH22" s="25">
        <v>0.90151631484533534</v>
      </c>
      <c r="CI22" s="25">
        <v>0.85779479224173205</v>
      </c>
      <c r="CJ22" s="25">
        <v>0.43030773196231098</v>
      </c>
      <c r="CK22" s="25">
        <v>4.5178989175055473E-2</v>
      </c>
      <c r="CL22" s="25">
        <v>0.30547308212824631</v>
      </c>
      <c r="CM22" s="25">
        <v>0.47154412705257553</v>
      </c>
      <c r="CN22" s="25">
        <v>0.43396213718626409</v>
      </c>
      <c r="CO22" s="25">
        <v>5.5505850857242578E-2</v>
      </c>
      <c r="CP22" s="25">
        <v>0.39881917751020823</v>
      </c>
      <c r="CQ22" s="25">
        <v>5.9742433493697789E-2</v>
      </c>
      <c r="CR22" s="25">
        <v>0.84070034993322318</v>
      </c>
      <c r="CS22" s="25">
        <v>0.8859174265827291</v>
      </c>
      <c r="CT22" s="25">
        <v>0.39415866157653379</v>
      </c>
      <c r="CU22" s="25">
        <v>0.69601293472154702</v>
      </c>
      <c r="CV22" s="25">
        <v>0.41078879726701978</v>
      </c>
      <c r="CW22" s="25">
        <v>0.61151242124495719</v>
      </c>
      <c r="CX22" s="25">
        <v>0.24923768436301585</v>
      </c>
    </row>
    <row r="23" spans="2:102" x14ac:dyDescent="0.25">
      <c r="B23">
        <f t="shared" si="3"/>
        <v>15</v>
      </c>
      <c r="C23" s="25">
        <v>0.83285387937617106</v>
      </c>
      <c r="D23" s="25">
        <v>0.37216925497048547</v>
      </c>
      <c r="E23" s="25">
        <v>0.67578558211624962</v>
      </c>
      <c r="F23" s="25">
        <v>0.19166427126560204</v>
      </c>
      <c r="G23" s="25">
        <v>0.20720027599798596</v>
      </c>
      <c r="H23" s="25">
        <v>0.51584907066933294</v>
      </c>
      <c r="I23" s="25">
        <v>0.87367493559966691</v>
      </c>
      <c r="J23" s="25">
        <v>0.99510393983650469</v>
      </c>
      <c r="K23" s="25">
        <v>0.46347983607964693</v>
      </c>
      <c r="L23" s="25">
        <v>0.57108146600417142</v>
      </c>
      <c r="M23" s="25">
        <v>0.29699249445841824</v>
      </c>
      <c r="N23" s="25">
        <v>0.49402391621691644</v>
      </c>
      <c r="O23" s="25">
        <v>3.3333186940597948E-2</v>
      </c>
      <c r="P23" s="25">
        <v>0.20714072450708954</v>
      </c>
      <c r="Q23" s="25">
        <v>0.55137219218923728</v>
      </c>
      <c r="R23" s="25">
        <v>0.15925780133272105</v>
      </c>
      <c r="S23" s="25">
        <v>0.11148994049450556</v>
      </c>
      <c r="T23" s="25">
        <v>0.78531000239768844</v>
      </c>
      <c r="U23" s="25">
        <v>0.21249706229995258</v>
      </c>
      <c r="V23" s="25">
        <v>0.64191056008791147</v>
      </c>
      <c r="W23" s="25">
        <v>0.48318832931611044</v>
      </c>
      <c r="X23" s="25">
        <v>0.63792099961989801</v>
      </c>
      <c r="Y23" s="25">
        <v>0.64704186028367938</v>
      </c>
      <c r="Z23" s="25">
        <v>0.83268863300500018</v>
      </c>
      <c r="AA23" s="25">
        <v>0.13591152143707674</v>
      </c>
      <c r="AB23" s="25">
        <v>0.56621944685011827</v>
      </c>
      <c r="AC23" s="25">
        <v>0.297373473950857</v>
      </c>
      <c r="AD23" s="25">
        <v>0.38825678596478175</v>
      </c>
      <c r="AE23" s="25">
        <v>0.32020903057961025</v>
      </c>
      <c r="AF23" s="25">
        <v>0.19145933030627627</v>
      </c>
      <c r="AG23" s="25">
        <v>0.16828881303444643</v>
      </c>
      <c r="AH23" s="25">
        <v>0.47829730355333233</v>
      </c>
      <c r="AI23" s="25">
        <v>0.98375402739586859</v>
      </c>
      <c r="AJ23" s="25">
        <v>0.84395091745942574</v>
      </c>
      <c r="AK23" s="25">
        <v>0.70977159183564353</v>
      </c>
      <c r="AL23" s="25">
        <v>2.9866599811034678E-2</v>
      </c>
      <c r="AM23" s="25">
        <v>0.25041922897101643</v>
      </c>
      <c r="AN23" s="25">
        <v>0.88404134157700776</v>
      </c>
      <c r="AO23" s="25">
        <v>0.7302649852267149</v>
      </c>
      <c r="AP23" s="25">
        <v>2.2737679497211505E-2</v>
      </c>
      <c r="AQ23" s="25">
        <v>0.48141956531846952</v>
      </c>
      <c r="AR23" s="25">
        <v>6.9155925898114479E-2</v>
      </c>
      <c r="AS23" s="25">
        <v>0.564573482690504</v>
      </c>
      <c r="AT23" s="25">
        <v>0.65656060951436879</v>
      </c>
      <c r="AU23" s="25">
        <v>0.63784533772782837</v>
      </c>
      <c r="AV23" s="25">
        <v>9.8880053335547502E-2</v>
      </c>
      <c r="AW23" s="25">
        <v>1.167078151188361E-2</v>
      </c>
      <c r="AX23" s="25">
        <v>0.36907671658567442</v>
      </c>
      <c r="AY23" s="25">
        <v>0.3660602111854554</v>
      </c>
      <c r="AZ23" s="25">
        <v>0.87550217549529163</v>
      </c>
      <c r="BA23" s="25">
        <v>0.55973764767195178</v>
      </c>
      <c r="BB23" s="25">
        <v>0.48277013990872542</v>
      </c>
      <c r="BC23" s="25">
        <v>0.10873239499784881</v>
      </c>
      <c r="BD23" s="25">
        <v>0.61600508840038948</v>
      </c>
      <c r="BE23" s="25">
        <v>0.66705173764229553</v>
      </c>
      <c r="BF23" s="25">
        <v>0.87517389005758073</v>
      </c>
      <c r="BG23" s="25">
        <v>0.98426111904290214</v>
      </c>
      <c r="BH23" s="25">
        <v>0.4427654853000409</v>
      </c>
      <c r="BI23" s="25">
        <v>0.13587882297683118</v>
      </c>
      <c r="BJ23" s="25">
        <v>0.79110074992372681</v>
      </c>
      <c r="BK23" s="25">
        <v>0.74043140086185832</v>
      </c>
      <c r="BL23" s="25">
        <v>0.97185671515008398</v>
      </c>
      <c r="BM23" s="25">
        <v>0.4605968770389629</v>
      </c>
      <c r="BN23" s="25">
        <v>0.66151891123765671</v>
      </c>
      <c r="BO23" s="25">
        <v>0.87072681146747366</v>
      </c>
      <c r="BP23" s="25">
        <v>0.26254215068392528</v>
      </c>
      <c r="BQ23" s="25">
        <v>0.52181517811311529</v>
      </c>
      <c r="BR23" s="25">
        <v>0.68401591513328741</v>
      </c>
      <c r="BS23" s="25">
        <v>2.3048528589778794E-2</v>
      </c>
      <c r="BT23" s="25">
        <v>0.97285642658032068</v>
      </c>
      <c r="BU23" s="25">
        <v>0.95335566638009117</v>
      </c>
      <c r="BV23" s="25">
        <v>0.4816708265424231</v>
      </c>
      <c r="BW23" s="25">
        <v>0.9742330547364435</v>
      </c>
      <c r="BX23" s="25">
        <v>0.72272229434158375</v>
      </c>
      <c r="BY23" s="25">
        <v>0.76120520220724963</v>
      </c>
      <c r="BZ23" s="25">
        <v>0.9420436315041183</v>
      </c>
      <c r="CA23" s="25">
        <v>0.15583917338645836</v>
      </c>
      <c r="CB23" s="25">
        <v>0.27118553987904093</v>
      </c>
      <c r="CC23" s="25">
        <v>1.0635220463669048E-2</v>
      </c>
      <c r="CD23" s="25">
        <v>0.84070812636510472</v>
      </c>
      <c r="CE23" s="25">
        <v>5.7091388746367655E-2</v>
      </c>
      <c r="CF23" s="25">
        <v>9.4734305679444963E-2</v>
      </c>
      <c r="CG23" s="25">
        <v>0.35229234427109912</v>
      </c>
      <c r="CH23" s="25">
        <v>0.1413184985976641</v>
      </c>
      <c r="CI23" s="25">
        <v>5.0618258449302789E-2</v>
      </c>
      <c r="CJ23" s="25">
        <v>0.60941318515835741</v>
      </c>
      <c r="CK23" s="25">
        <v>0.55635420690757176</v>
      </c>
      <c r="CL23" s="25">
        <v>0.37020463248991675</v>
      </c>
      <c r="CM23" s="25">
        <v>0.56502518858459805</v>
      </c>
      <c r="CN23" s="25">
        <v>0.35164112030854333</v>
      </c>
      <c r="CO23" s="25">
        <v>0.28965281236165819</v>
      </c>
      <c r="CP23" s="25">
        <v>0.34716575589469267</v>
      </c>
      <c r="CQ23" s="25">
        <v>4.8616512343126361E-2</v>
      </c>
      <c r="CR23" s="25">
        <v>0.13073479589540549</v>
      </c>
      <c r="CS23" s="25">
        <v>0.61443647776272581</v>
      </c>
      <c r="CT23" s="25">
        <v>0.57185273839580664</v>
      </c>
      <c r="CU23" s="25">
        <v>0.24433030684803358</v>
      </c>
      <c r="CV23" s="25">
        <v>0.17595781598710247</v>
      </c>
      <c r="CW23" s="25">
        <v>0.87357933391762466</v>
      </c>
      <c r="CX23" s="25">
        <v>0.55270993280194103</v>
      </c>
    </row>
    <row r="27" spans="2:102" x14ac:dyDescent="0.25">
      <c r="C27" s="2" t="s">
        <v>77</v>
      </c>
      <c r="E27" s="2"/>
    </row>
    <row r="28" spans="2:102" x14ac:dyDescent="0.25">
      <c r="B28" t="s">
        <v>108</v>
      </c>
      <c r="C28" s="35">
        <v>7.0000000000000007E-2</v>
      </c>
      <c r="D28" s="35">
        <v>7.0000000000000007E-2</v>
      </c>
      <c r="E28" s="35">
        <v>7.0000000000000007E-2</v>
      </c>
      <c r="F28" s="35">
        <v>7.0000000000000007E-2</v>
      </c>
      <c r="G28" s="35">
        <v>7.0000000000000007E-2</v>
      </c>
      <c r="H28" s="35">
        <v>7.0000000000000007E-2</v>
      </c>
      <c r="I28" s="35">
        <v>7.0000000000000007E-2</v>
      </c>
      <c r="J28" s="35">
        <v>7.0000000000000007E-2</v>
      </c>
      <c r="K28" s="35">
        <v>7.0000000000000007E-2</v>
      </c>
      <c r="L28" s="35">
        <v>7.0000000000000007E-2</v>
      </c>
      <c r="M28" s="35">
        <v>7.0000000000000007E-2</v>
      </c>
      <c r="N28" s="35">
        <v>7.0000000000000007E-2</v>
      </c>
      <c r="O28" s="35">
        <v>7.0000000000000007E-2</v>
      </c>
      <c r="P28" s="35">
        <v>7.0000000000000007E-2</v>
      </c>
      <c r="Q28" s="35">
        <v>7.0000000000000007E-2</v>
      </c>
      <c r="R28" s="35">
        <v>7.0000000000000007E-2</v>
      </c>
      <c r="S28" s="35">
        <v>7.0000000000000007E-2</v>
      </c>
      <c r="T28" s="35">
        <v>7.0000000000000007E-2</v>
      </c>
      <c r="U28" s="35">
        <v>7.0000000000000007E-2</v>
      </c>
      <c r="V28" s="35">
        <v>7.0000000000000007E-2</v>
      </c>
      <c r="W28" s="35">
        <v>7.0000000000000007E-2</v>
      </c>
      <c r="X28" s="35">
        <v>7.0000000000000007E-2</v>
      </c>
      <c r="Y28" s="35">
        <v>7.0000000000000007E-2</v>
      </c>
      <c r="Z28" s="35">
        <v>7.0000000000000007E-2</v>
      </c>
      <c r="AA28" s="35">
        <v>7.0000000000000007E-2</v>
      </c>
      <c r="AB28" s="35">
        <v>7.0000000000000007E-2</v>
      </c>
      <c r="AC28" s="35">
        <v>7.0000000000000007E-2</v>
      </c>
      <c r="AD28" s="35">
        <v>7.0000000000000007E-2</v>
      </c>
      <c r="AE28" s="35">
        <v>7.0000000000000007E-2</v>
      </c>
      <c r="AF28" s="35">
        <v>7.0000000000000007E-2</v>
      </c>
      <c r="AG28" s="35">
        <v>7.0000000000000007E-2</v>
      </c>
      <c r="AH28" s="35">
        <v>7.0000000000000007E-2</v>
      </c>
      <c r="AI28" s="35">
        <v>7.0000000000000007E-2</v>
      </c>
      <c r="AJ28" s="35">
        <v>7.0000000000000007E-2</v>
      </c>
      <c r="AK28" s="35">
        <v>7.0000000000000007E-2</v>
      </c>
      <c r="AL28" s="35">
        <v>7.0000000000000007E-2</v>
      </c>
      <c r="AM28" s="35">
        <v>7.0000000000000007E-2</v>
      </c>
      <c r="AN28" s="35">
        <v>7.0000000000000007E-2</v>
      </c>
      <c r="AO28" s="35">
        <v>7.0000000000000007E-2</v>
      </c>
      <c r="AP28" s="35">
        <v>7.0000000000000007E-2</v>
      </c>
      <c r="AQ28" s="35">
        <v>7.0000000000000007E-2</v>
      </c>
      <c r="AR28" s="35">
        <v>7.0000000000000007E-2</v>
      </c>
      <c r="AS28" s="35">
        <v>7.0000000000000007E-2</v>
      </c>
      <c r="AT28" s="35">
        <v>7.0000000000000007E-2</v>
      </c>
      <c r="AU28" s="35">
        <v>7.0000000000000007E-2</v>
      </c>
      <c r="AV28" s="35">
        <v>7.0000000000000007E-2</v>
      </c>
      <c r="AW28" s="35">
        <v>7.0000000000000007E-2</v>
      </c>
      <c r="AX28" s="35">
        <v>7.0000000000000007E-2</v>
      </c>
      <c r="AY28" s="35">
        <v>7.0000000000000007E-2</v>
      </c>
      <c r="AZ28" s="35">
        <v>7.0000000000000007E-2</v>
      </c>
      <c r="BA28" s="35">
        <v>7.0000000000000007E-2</v>
      </c>
      <c r="BB28" s="35">
        <v>7.0000000000000007E-2</v>
      </c>
      <c r="BC28" s="35">
        <v>7.0000000000000007E-2</v>
      </c>
      <c r="BD28" s="35">
        <v>7.0000000000000007E-2</v>
      </c>
      <c r="BE28" s="35">
        <v>7.0000000000000007E-2</v>
      </c>
      <c r="BF28" s="35">
        <v>7.0000000000000007E-2</v>
      </c>
      <c r="BG28" s="35">
        <v>7.0000000000000007E-2</v>
      </c>
      <c r="BH28" s="35">
        <v>7.0000000000000007E-2</v>
      </c>
      <c r="BI28" s="35">
        <v>7.0000000000000007E-2</v>
      </c>
      <c r="BJ28" s="35">
        <v>7.0000000000000007E-2</v>
      </c>
      <c r="BK28" s="35">
        <v>7.0000000000000007E-2</v>
      </c>
      <c r="BL28" s="35">
        <v>7.0000000000000007E-2</v>
      </c>
      <c r="BM28" s="35">
        <v>7.0000000000000007E-2</v>
      </c>
      <c r="BN28" s="35">
        <v>7.0000000000000007E-2</v>
      </c>
      <c r="BO28" s="35">
        <v>7.0000000000000007E-2</v>
      </c>
      <c r="BP28" s="35">
        <v>7.0000000000000007E-2</v>
      </c>
      <c r="BQ28" s="35">
        <v>7.0000000000000007E-2</v>
      </c>
      <c r="BR28" s="35">
        <v>7.0000000000000007E-2</v>
      </c>
      <c r="BS28" s="35">
        <v>7.0000000000000007E-2</v>
      </c>
      <c r="BT28" s="35">
        <v>7.0000000000000007E-2</v>
      </c>
      <c r="BU28" s="35">
        <v>7.0000000000000007E-2</v>
      </c>
      <c r="BV28" s="35">
        <v>7.0000000000000007E-2</v>
      </c>
      <c r="BW28" s="35">
        <v>7.0000000000000007E-2</v>
      </c>
      <c r="BX28" s="35">
        <v>7.0000000000000007E-2</v>
      </c>
      <c r="BY28" s="35">
        <v>7.0000000000000007E-2</v>
      </c>
      <c r="BZ28" s="35">
        <v>7.0000000000000007E-2</v>
      </c>
      <c r="CA28" s="35">
        <v>7.0000000000000007E-2</v>
      </c>
      <c r="CB28" s="35">
        <v>7.0000000000000007E-2</v>
      </c>
      <c r="CC28" s="35">
        <v>7.0000000000000007E-2</v>
      </c>
      <c r="CD28" s="35">
        <v>7.0000000000000007E-2</v>
      </c>
      <c r="CE28" s="35">
        <v>7.0000000000000007E-2</v>
      </c>
      <c r="CF28" s="35">
        <v>7.0000000000000007E-2</v>
      </c>
      <c r="CG28" s="35">
        <v>7.0000000000000007E-2</v>
      </c>
      <c r="CH28" s="35">
        <v>7.0000000000000007E-2</v>
      </c>
      <c r="CI28" s="35">
        <v>7.0000000000000007E-2</v>
      </c>
      <c r="CJ28" s="35">
        <v>7.0000000000000007E-2</v>
      </c>
      <c r="CK28" s="35">
        <v>7.0000000000000007E-2</v>
      </c>
      <c r="CL28" s="35">
        <v>7.0000000000000007E-2</v>
      </c>
      <c r="CM28" s="35">
        <v>7.0000000000000007E-2</v>
      </c>
      <c r="CN28" s="35">
        <v>7.0000000000000007E-2</v>
      </c>
      <c r="CO28" s="35">
        <v>7.0000000000000007E-2</v>
      </c>
      <c r="CP28" s="35">
        <v>7.0000000000000007E-2</v>
      </c>
      <c r="CQ28" s="35">
        <v>7.0000000000000007E-2</v>
      </c>
      <c r="CR28" s="35">
        <v>7.0000000000000007E-2</v>
      </c>
      <c r="CS28" s="35">
        <v>7.0000000000000007E-2</v>
      </c>
      <c r="CT28" s="35">
        <v>7.0000000000000007E-2</v>
      </c>
      <c r="CU28" s="35">
        <v>7.0000000000000007E-2</v>
      </c>
      <c r="CV28" s="35">
        <v>7.0000000000000007E-2</v>
      </c>
      <c r="CW28" s="35">
        <v>7.0000000000000007E-2</v>
      </c>
      <c r="CX28" s="35">
        <v>7.0000000000000007E-2</v>
      </c>
    </row>
    <row r="29" spans="2:102" x14ac:dyDescent="0.25">
      <c r="C29" s="35">
        <v>1</v>
      </c>
      <c r="D29" s="35">
        <f t="shared" ref="D29:AI29" si="4">C29+1</f>
        <v>2</v>
      </c>
      <c r="E29" s="35">
        <f t="shared" si="4"/>
        <v>3</v>
      </c>
      <c r="F29" s="35">
        <f t="shared" si="4"/>
        <v>4</v>
      </c>
      <c r="G29" s="35">
        <f t="shared" si="4"/>
        <v>5</v>
      </c>
      <c r="H29" s="35">
        <f t="shared" si="4"/>
        <v>6</v>
      </c>
      <c r="I29" s="35">
        <f t="shared" si="4"/>
        <v>7</v>
      </c>
      <c r="J29" s="35">
        <f t="shared" si="4"/>
        <v>8</v>
      </c>
      <c r="K29" s="35">
        <f t="shared" si="4"/>
        <v>9</v>
      </c>
      <c r="L29" s="35">
        <f t="shared" si="4"/>
        <v>10</v>
      </c>
      <c r="M29" s="35">
        <f t="shared" si="4"/>
        <v>11</v>
      </c>
      <c r="N29" s="35">
        <f t="shared" si="4"/>
        <v>12</v>
      </c>
      <c r="O29" s="35">
        <f t="shared" si="4"/>
        <v>13</v>
      </c>
      <c r="P29" s="35">
        <f t="shared" si="4"/>
        <v>14</v>
      </c>
      <c r="Q29" s="35">
        <f t="shared" si="4"/>
        <v>15</v>
      </c>
      <c r="R29" s="35">
        <f t="shared" si="4"/>
        <v>16</v>
      </c>
      <c r="S29" s="35">
        <f t="shared" si="4"/>
        <v>17</v>
      </c>
      <c r="T29" s="35">
        <f t="shared" si="4"/>
        <v>18</v>
      </c>
      <c r="U29" s="35">
        <f t="shared" si="4"/>
        <v>19</v>
      </c>
      <c r="V29" s="35">
        <f t="shared" si="4"/>
        <v>20</v>
      </c>
      <c r="W29" s="35">
        <f t="shared" si="4"/>
        <v>21</v>
      </c>
      <c r="X29" s="35">
        <f t="shared" si="4"/>
        <v>22</v>
      </c>
      <c r="Y29" s="35">
        <f t="shared" si="4"/>
        <v>23</v>
      </c>
      <c r="Z29" s="35">
        <f t="shared" si="4"/>
        <v>24</v>
      </c>
      <c r="AA29" s="35">
        <f t="shared" si="4"/>
        <v>25</v>
      </c>
      <c r="AB29" s="35">
        <f t="shared" si="4"/>
        <v>26</v>
      </c>
      <c r="AC29" s="35">
        <f t="shared" si="4"/>
        <v>27</v>
      </c>
      <c r="AD29" s="35">
        <f t="shared" si="4"/>
        <v>28</v>
      </c>
      <c r="AE29" s="35">
        <f t="shared" si="4"/>
        <v>29</v>
      </c>
      <c r="AF29" s="35">
        <f t="shared" si="4"/>
        <v>30</v>
      </c>
      <c r="AG29" s="35">
        <f t="shared" si="4"/>
        <v>31</v>
      </c>
      <c r="AH29" s="35">
        <f t="shared" si="4"/>
        <v>32</v>
      </c>
      <c r="AI29" s="35">
        <f t="shared" si="4"/>
        <v>33</v>
      </c>
      <c r="AJ29" s="35">
        <f t="shared" ref="AJ29:BO29" si="5">AI29+1</f>
        <v>34</v>
      </c>
      <c r="AK29" s="35">
        <f t="shared" si="5"/>
        <v>35</v>
      </c>
      <c r="AL29" s="35">
        <f t="shared" si="5"/>
        <v>36</v>
      </c>
      <c r="AM29" s="35">
        <f t="shared" si="5"/>
        <v>37</v>
      </c>
      <c r="AN29" s="35">
        <f t="shared" si="5"/>
        <v>38</v>
      </c>
      <c r="AO29" s="35">
        <f t="shared" si="5"/>
        <v>39</v>
      </c>
      <c r="AP29" s="35">
        <f t="shared" si="5"/>
        <v>40</v>
      </c>
      <c r="AQ29" s="35">
        <f t="shared" si="5"/>
        <v>41</v>
      </c>
      <c r="AR29" s="35">
        <f t="shared" si="5"/>
        <v>42</v>
      </c>
      <c r="AS29" s="35">
        <f t="shared" si="5"/>
        <v>43</v>
      </c>
      <c r="AT29" s="35">
        <f t="shared" si="5"/>
        <v>44</v>
      </c>
      <c r="AU29" s="35">
        <f t="shared" si="5"/>
        <v>45</v>
      </c>
      <c r="AV29" s="35">
        <f t="shared" si="5"/>
        <v>46</v>
      </c>
      <c r="AW29" s="35">
        <f t="shared" si="5"/>
        <v>47</v>
      </c>
      <c r="AX29" s="35">
        <f t="shared" si="5"/>
        <v>48</v>
      </c>
      <c r="AY29" s="35">
        <f t="shared" si="5"/>
        <v>49</v>
      </c>
      <c r="AZ29" s="35">
        <f t="shared" si="5"/>
        <v>50</v>
      </c>
      <c r="BA29" s="35">
        <f t="shared" si="5"/>
        <v>51</v>
      </c>
      <c r="BB29" s="35">
        <f t="shared" si="5"/>
        <v>52</v>
      </c>
      <c r="BC29" s="35">
        <f t="shared" si="5"/>
        <v>53</v>
      </c>
      <c r="BD29" s="35">
        <f t="shared" si="5"/>
        <v>54</v>
      </c>
      <c r="BE29" s="35">
        <f t="shared" si="5"/>
        <v>55</v>
      </c>
      <c r="BF29" s="35">
        <f t="shared" si="5"/>
        <v>56</v>
      </c>
      <c r="BG29" s="35">
        <f t="shared" si="5"/>
        <v>57</v>
      </c>
      <c r="BH29" s="35">
        <f t="shared" si="5"/>
        <v>58</v>
      </c>
      <c r="BI29" s="35">
        <f t="shared" si="5"/>
        <v>59</v>
      </c>
      <c r="BJ29" s="35">
        <f t="shared" si="5"/>
        <v>60</v>
      </c>
      <c r="BK29" s="35">
        <f t="shared" si="5"/>
        <v>61</v>
      </c>
      <c r="BL29" s="35">
        <f t="shared" si="5"/>
        <v>62</v>
      </c>
      <c r="BM29" s="35">
        <f t="shared" si="5"/>
        <v>63</v>
      </c>
      <c r="BN29" s="35">
        <f t="shared" si="5"/>
        <v>64</v>
      </c>
      <c r="BO29" s="35">
        <f t="shared" si="5"/>
        <v>65</v>
      </c>
      <c r="BP29" s="35">
        <f t="shared" ref="BP29:CX29" si="6">BO29+1</f>
        <v>66</v>
      </c>
      <c r="BQ29" s="35">
        <f t="shared" si="6"/>
        <v>67</v>
      </c>
      <c r="BR29" s="35">
        <f t="shared" si="6"/>
        <v>68</v>
      </c>
      <c r="BS29" s="35">
        <f t="shared" si="6"/>
        <v>69</v>
      </c>
      <c r="BT29" s="35">
        <f t="shared" si="6"/>
        <v>70</v>
      </c>
      <c r="BU29" s="35">
        <f t="shared" si="6"/>
        <v>71</v>
      </c>
      <c r="BV29" s="35">
        <f t="shared" si="6"/>
        <v>72</v>
      </c>
      <c r="BW29" s="35">
        <f t="shared" si="6"/>
        <v>73</v>
      </c>
      <c r="BX29" s="35">
        <f t="shared" si="6"/>
        <v>74</v>
      </c>
      <c r="BY29" s="35">
        <f t="shared" si="6"/>
        <v>75</v>
      </c>
      <c r="BZ29" s="35">
        <f t="shared" si="6"/>
        <v>76</v>
      </c>
      <c r="CA29" s="35">
        <f t="shared" si="6"/>
        <v>77</v>
      </c>
      <c r="CB29" s="35">
        <f t="shared" si="6"/>
        <v>78</v>
      </c>
      <c r="CC29" s="35">
        <f t="shared" si="6"/>
        <v>79</v>
      </c>
      <c r="CD29" s="35">
        <f t="shared" si="6"/>
        <v>80</v>
      </c>
      <c r="CE29" s="35">
        <f t="shared" si="6"/>
        <v>81</v>
      </c>
      <c r="CF29" s="35">
        <f t="shared" si="6"/>
        <v>82</v>
      </c>
      <c r="CG29" s="35">
        <f t="shared" si="6"/>
        <v>83</v>
      </c>
      <c r="CH29" s="35">
        <f t="shared" si="6"/>
        <v>84</v>
      </c>
      <c r="CI29" s="35">
        <f t="shared" si="6"/>
        <v>85</v>
      </c>
      <c r="CJ29" s="35">
        <f t="shared" si="6"/>
        <v>86</v>
      </c>
      <c r="CK29" s="35">
        <f t="shared" si="6"/>
        <v>87</v>
      </c>
      <c r="CL29" s="35">
        <f t="shared" si="6"/>
        <v>88</v>
      </c>
      <c r="CM29" s="35">
        <f t="shared" si="6"/>
        <v>89</v>
      </c>
      <c r="CN29" s="35">
        <f t="shared" si="6"/>
        <v>90</v>
      </c>
      <c r="CO29" s="35">
        <f t="shared" si="6"/>
        <v>91</v>
      </c>
      <c r="CP29" s="35">
        <f t="shared" si="6"/>
        <v>92</v>
      </c>
      <c r="CQ29" s="35">
        <f t="shared" si="6"/>
        <v>93</v>
      </c>
      <c r="CR29" s="35">
        <f t="shared" si="6"/>
        <v>94</v>
      </c>
      <c r="CS29" s="35">
        <f t="shared" si="6"/>
        <v>95</v>
      </c>
      <c r="CT29" s="35">
        <f t="shared" si="6"/>
        <v>96</v>
      </c>
      <c r="CU29" s="35">
        <f t="shared" si="6"/>
        <v>97</v>
      </c>
      <c r="CV29" s="35">
        <f t="shared" si="6"/>
        <v>98</v>
      </c>
      <c r="CW29" s="35">
        <f t="shared" si="6"/>
        <v>99</v>
      </c>
      <c r="CX29" s="35">
        <f t="shared" si="6"/>
        <v>100</v>
      </c>
    </row>
    <row r="30" spans="2:102" x14ac:dyDescent="0.25">
      <c r="B30">
        <v>1</v>
      </c>
      <c r="C30" s="47">
        <f t="shared" ref="C30:AH30" si="7">_xlfn.NORM.INV(C9,$D$3,$F$3)+C28</f>
        <v>6.9126024777408562E-2</v>
      </c>
      <c r="D30" s="47">
        <f t="shared" si="7"/>
        <v>6.9994777560570723E-2</v>
      </c>
      <c r="E30" s="47">
        <f t="shared" si="7"/>
        <v>6.9151819925685254E-2</v>
      </c>
      <c r="F30" s="47">
        <f t="shared" si="7"/>
        <v>7.2201407454060645E-2</v>
      </c>
      <c r="G30" s="47">
        <f t="shared" si="7"/>
        <v>6.8893500340216129E-2</v>
      </c>
      <c r="H30" s="47">
        <f t="shared" si="7"/>
        <v>6.9483546220258374E-2</v>
      </c>
      <c r="I30" s="47">
        <f t="shared" si="7"/>
        <v>6.9104366276858981E-2</v>
      </c>
      <c r="J30" s="47">
        <f t="shared" si="7"/>
        <v>7.0978477200690601E-2</v>
      </c>
      <c r="K30" s="47">
        <f t="shared" si="7"/>
        <v>6.92624204220018E-2</v>
      </c>
      <c r="L30" s="47">
        <f t="shared" si="7"/>
        <v>6.872931861417382E-2</v>
      </c>
      <c r="M30" s="47">
        <f t="shared" si="7"/>
        <v>7.070526976690307E-2</v>
      </c>
      <c r="N30" s="47">
        <f t="shared" si="7"/>
        <v>7.1830731505056145E-2</v>
      </c>
      <c r="O30" s="47">
        <f t="shared" si="7"/>
        <v>6.9748205879766836E-2</v>
      </c>
      <c r="P30" s="47">
        <f t="shared" si="7"/>
        <v>6.7359596022285001E-2</v>
      </c>
      <c r="Q30" s="47">
        <f t="shared" si="7"/>
        <v>6.9365172033863276E-2</v>
      </c>
      <c r="R30" s="47">
        <f t="shared" si="7"/>
        <v>7.1585434664079725E-2</v>
      </c>
      <c r="S30" s="47">
        <f t="shared" si="7"/>
        <v>7.1883833201139211E-2</v>
      </c>
      <c r="T30" s="47">
        <f t="shared" si="7"/>
        <v>7.0219725469191405E-2</v>
      </c>
      <c r="U30" s="47">
        <f t="shared" si="7"/>
        <v>6.6636589322672718E-2</v>
      </c>
      <c r="V30" s="47">
        <f t="shared" si="7"/>
        <v>7.2617148546481491E-2</v>
      </c>
      <c r="W30" s="47">
        <f t="shared" si="7"/>
        <v>7.1356879808988694E-2</v>
      </c>
      <c r="X30" s="47">
        <f t="shared" si="7"/>
        <v>6.9826214624716276E-2</v>
      </c>
      <c r="Y30" s="47">
        <f t="shared" si="7"/>
        <v>7.1510917964888232E-2</v>
      </c>
      <c r="Z30" s="47">
        <f t="shared" si="7"/>
        <v>6.9777541714521579E-2</v>
      </c>
      <c r="AA30" s="47">
        <f t="shared" si="7"/>
        <v>6.9587897188942593E-2</v>
      </c>
      <c r="AB30" s="47">
        <f t="shared" si="7"/>
        <v>7.0285932274928811E-2</v>
      </c>
      <c r="AC30" s="47">
        <f t="shared" si="7"/>
        <v>7.1509652892751033E-2</v>
      </c>
      <c r="AD30" s="47">
        <f t="shared" si="7"/>
        <v>7.0855057511536979E-2</v>
      </c>
      <c r="AE30" s="47">
        <f t="shared" si="7"/>
        <v>6.7292914609854676E-2</v>
      </c>
      <c r="AF30" s="47">
        <f t="shared" si="7"/>
        <v>6.9947637140305441E-2</v>
      </c>
      <c r="AG30" s="47">
        <f t="shared" si="7"/>
        <v>6.8582962359323402E-2</v>
      </c>
      <c r="AH30" s="47">
        <f t="shared" si="7"/>
        <v>7.2413745258984058E-2</v>
      </c>
      <c r="AI30" s="47">
        <f t="shared" ref="AI30:BN30" si="8">_xlfn.NORM.INV(AI9,$D$3,$F$3)+AI28</f>
        <v>6.9704757846963034E-2</v>
      </c>
      <c r="AJ30" s="47">
        <f t="shared" si="8"/>
        <v>6.8203431594259803E-2</v>
      </c>
      <c r="AK30" s="47">
        <f t="shared" si="8"/>
        <v>6.770069834711008E-2</v>
      </c>
      <c r="AL30" s="47">
        <f t="shared" si="8"/>
        <v>7.3332558397869479E-2</v>
      </c>
      <c r="AM30" s="47">
        <f t="shared" si="8"/>
        <v>6.9493141426198821E-2</v>
      </c>
      <c r="AN30" s="47">
        <f t="shared" si="8"/>
        <v>7.1329545996705504E-2</v>
      </c>
      <c r="AO30" s="47">
        <f t="shared" si="8"/>
        <v>7.0157903005444527E-2</v>
      </c>
      <c r="AP30" s="47">
        <f t="shared" si="8"/>
        <v>6.8558602452500353E-2</v>
      </c>
      <c r="AQ30" s="47">
        <f t="shared" si="8"/>
        <v>6.7436264249430056E-2</v>
      </c>
      <c r="AR30" s="47">
        <f t="shared" si="8"/>
        <v>6.9411412972401415E-2</v>
      </c>
      <c r="AS30" s="47">
        <f t="shared" si="8"/>
        <v>6.938026397006318E-2</v>
      </c>
      <c r="AT30" s="47">
        <f t="shared" si="8"/>
        <v>7.1406818608641537E-2</v>
      </c>
      <c r="AU30" s="47">
        <f t="shared" si="8"/>
        <v>6.799899052342305E-2</v>
      </c>
      <c r="AV30" s="47">
        <f t="shared" si="8"/>
        <v>6.9801449467738155E-2</v>
      </c>
      <c r="AW30" s="47">
        <f t="shared" si="8"/>
        <v>7.1903883201092672E-2</v>
      </c>
      <c r="AX30" s="47">
        <f t="shared" si="8"/>
        <v>7.0206078666908769E-2</v>
      </c>
      <c r="AY30" s="47">
        <f t="shared" si="8"/>
        <v>7.1333434538042459E-2</v>
      </c>
      <c r="AZ30" s="47">
        <f t="shared" si="8"/>
        <v>7.3452730034396063E-2</v>
      </c>
      <c r="BA30" s="47">
        <f t="shared" si="8"/>
        <v>6.9628789337667335E-2</v>
      </c>
      <c r="BB30" s="47">
        <f t="shared" si="8"/>
        <v>7.1084733206245115E-2</v>
      </c>
      <c r="BC30" s="47">
        <f t="shared" si="8"/>
        <v>6.7620735112752989E-2</v>
      </c>
      <c r="BD30" s="47">
        <f t="shared" si="8"/>
        <v>6.9452391776015143E-2</v>
      </c>
      <c r="BE30" s="47">
        <f t="shared" si="8"/>
        <v>6.7221546425185477E-2</v>
      </c>
      <c r="BF30" s="47">
        <f t="shared" si="8"/>
        <v>7.1997571224879084E-2</v>
      </c>
      <c r="BG30" s="47">
        <f t="shared" si="8"/>
        <v>7.224040310951825E-2</v>
      </c>
      <c r="BH30" s="47">
        <f t="shared" si="8"/>
        <v>7.1815800572295488E-2</v>
      </c>
      <c r="BI30" s="47">
        <f t="shared" si="8"/>
        <v>6.8247020327274796E-2</v>
      </c>
      <c r="BJ30" s="47">
        <f t="shared" si="8"/>
        <v>7.2700005399605611E-2</v>
      </c>
      <c r="BK30" s="47">
        <f t="shared" si="8"/>
        <v>6.9098357466648913E-2</v>
      </c>
      <c r="BL30" s="47">
        <f t="shared" si="8"/>
        <v>6.646643552068178E-2</v>
      </c>
      <c r="BM30" s="47">
        <f t="shared" si="8"/>
        <v>6.996350026421555E-2</v>
      </c>
      <c r="BN30" s="47">
        <f t="shared" si="8"/>
        <v>7.085077138772175E-2</v>
      </c>
      <c r="BO30" s="47">
        <f t="shared" ref="BO30:CX30" si="9">_xlfn.NORM.INV(BO9,$D$3,$F$3)+BO28</f>
        <v>6.7075776432054202E-2</v>
      </c>
      <c r="BP30" s="47">
        <f t="shared" si="9"/>
        <v>7.1298766387990445E-2</v>
      </c>
      <c r="BQ30" s="47">
        <f t="shared" si="9"/>
        <v>6.9623729128171372E-2</v>
      </c>
      <c r="BR30" s="47">
        <f t="shared" si="9"/>
        <v>7.0964795184020685E-2</v>
      </c>
      <c r="BS30" s="47">
        <f t="shared" si="9"/>
        <v>7.106533984979746E-2</v>
      </c>
      <c r="BT30" s="47">
        <f t="shared" si="9"/>
        <v>7.249034058345516E-2</v>
      </c>
      <c r="BU30" s="47">
        <f t="shared" si="9"/>
        <v>6.9279177086800911E-2</v>
      </c>
      <c r="BV30" s="47">
        <f t="shared" si="9"/>
        <v>6.9732344767368074E-2</v>
      </c>
      <c r="BW30" s="47">
        <f t="shared" si="9"/>
        <v>7.3887592503007471E-2</v>
      </c>
      <c r="BX30" s="47">
        <f t="shared" si="9"/>
        <v>7.0763404907016048E-2</v>
      </c>
      <c r="BY30" s="47">
        <f t="shared" si="9"/>
        <v>7.1085672453532159E-2</v>
      </c>
      <c r="BZ30" s="47">
        <f t="shared" si="9"/>
        <v>6.8992910054501491E-2</v>
      </c>
      <c r="CA30" s="47">
        <f t="shared" si="9"/>
        <v>6.7242412518794009E-2</v>
      </c>
      <c r="CB30" s="47">
        <f t="shared" si="9"/>
        <v>7.0638546947207434E-2</v>
      </c>
      <c r="CC30" s="47">
        <f t="shared" si="9"/>
        <v>7.3313315250831734E-2</v>
      </c>
      <c r="CD30" s="47">
        <f t="shared" si="9"/>
        <v>7.0641285265727438E-2</v>
      </c>
      <c r="CE30" s="47">
        <f t="shared" si="9"/>
        <v>6.7492980715382914E-2</v>
      </c>
      <c r="CF30" s="47">
        <f t="shared" si="9"/>
        <v>6.9931776537112647E-2</v>
      </c>
      <c r="CG30" s="47">
        <f t="shared" si="9"/>
        <v>6.8842446697652687E-2</v>
      </c>
      <c r="CH30" s="47">
        <f t="shared" si="9"/>
        <v>6.8611193101070778E-2</v>
      </c>
      <c r="CI30" s="47">
        <f t="shared" si="9"/>
        <v>6.789819765848526E-2</v>
      </c>
      <c r="CJ30" s="47">
        <f t="shared" si="9"/>
        <v>7.026723051078955E-2</v>
      </c>
      <c r="CK30" s="47">
        <f t="shared" si="9"/>
        <v>6.9912508978574123E-2</v>
      </c>
      <c r="CL30" s="47">
        <f t="shared" si="9"/>
        <v>7.1455878683934076E-2</v>
      </c>
      <c r="CM30" s="47">
        <f t="shared" si="9"/>
        <v>6.9158445933493046E-2</v>
      </c>
      <c r="CN30" s="47">
        <f t="shared" si="9"/>
        <v>6.9215528253290207E-2</v>
      </c>
      <c r="CO30" s="47">
        <f t="shared" si="9"/>
        <v>6.8044321262134694E-2</v>
      </c>
      <c r="CP30" s="47">
        <f t="shared" si="9"/>
        <v>7.04636995381617E-2</v>
      </c>
      <c r="CQ30" s="47">
        <f t="shared" si="9"/>
        <v>6.7796187249420145E-2</v>
      </c>
      <c r="CR30" s="47">
        <f t="shared" si="9"/>
        <v>7.0925681860750822E-2</v>
      </c>
      <c r="CS30" s="47">
        <f t="shared" si="9"/>
        <v>7.0949433790961441E-2</v>
      </c>
      <c r="CT30" s="47">
        <f t="shared" si="9"/>
        <v>7.2670800735708529E-2</v>
      </c>
      <c r="CU30" s="47">
        <f t="shared" si="9"/>
        <v>6.8285677866395347E-2</v>
      </c>
      <c r="CV30" s="47">
        <f t="shared" si="9"/>
        <v>7.0868656065075156E-2</v>
      </c>
      <c r="CW30" s="47">
        <f t="shared" si="9"/>
        <v>7.1387270062992433E-2</v>
      </c>
      <c r="CX30" s="47">
        <f t="shared" si="9"/>
        <v>7.1587932582332883E-2</v>
      </c>
    </row>
    <row r="31" spans="2:102" x14ac:dyDescent="0.25">
      <c r="B31">
        <f t="shared" ref="B31:B44" si="10">B30+1</f>
        <v>2</v>
      </c>
      <c r="C31" s="47">
        <f t="shared" ref="C31:C44" si="11">_xlfn.NORM.INV(C10,$D$3,$F$3)+C30</f>
        <v>6.9479751434985929E-2</v>
      </c>
      <c r="D31" s="47">
        <f t="shared" ref="D31:D44" si="12">_xlfn.NORM.INV(D10,$D$3,$F$3)+D30</f>
        <v>7.1101281850267192E-2</v>
      </c>
      <c r="E31" s="47">
        <f t="shared" ref="E31:E44" si="13">_xlfn.NORM.INV(E10,$D$3,$F$3)+E30</f>
        <v>6.5874901419697554E-2</v>
      </c>
      <c r="F31" s="47">
        <f t="shared" ref="F31:F44" si="14">_xlfn.NORM.INV(F10,$D$3,$F$3)+F30</f>
        <v>7.1747734773834254E-2</v>
      </c>
      <c r="G31" s="47">
        <f t="shared" ref="G31:G44" si="15">_xlfn.NORM.INV(G10,$D$3,$F$3)+G30</f>
        <v>7.009248563890659E-2</v>
      </c>
      <c r="H31" s="47">
        <f t="shared" ref="H31:H44" si="16">_xlfn.NORM.INV(H10,$D$3,$F$3)+H30</f>
        <v>7.0389286766996212E-2</v>
      </c>
      <c r="I31" s="47">
        <f t="shared" ref="I31:I44" si="17">_xlfn.NORM.INV(I10,$D$3,$F$3)+I30</f>
        <v>7.0306673500330777E-2</v>
      </c>
      <c r="J31" s="47">
        <f t="shared" ref="J31:J44" si="18">_xlfn.NORM.INV(J10,$D$3,$F$3)+J30</f>
        <v>7.0023104922872281E-2</v>
      </c>
      <c r="K31" s="47">
        <f t="shared" ref="K31:K44" si="19">_xlfn.NORM.INV(K10,$D$3,$F$3)+K30</f>
        <v>7.2408668506047685E-2</v>
      </c>
      <c r="L31" s="47">
        <f t="shared" ref="L31:L44" si="20">_xlfn.NORM.INV(L10,$D$3,$F$3)+L30</f>
        <v>6.5990915397961383E-2</v>
      </c>
      <c r="M31" s="47">
        <f t="shared" ref="M31:M44" si="21">_xlfn.NORM.INV(M10,$D$3,$F$3)+M30</f>
        <v>7.0281552784480436E-2</v>
      </c>
      <c r="N31" s="47">
        <f t="shared" ref="N31:N44" si="22">_xlfn.NORM.INV(N10,$D$3,$F$3)+N30</f>
        <v>7.2248675843337218E-2</v>
      </c>
      <c r="O31" s="47">
        <f t="shared" ref="O31:O44" si="23">_xlfn.NORM.INV(O10,$D$3,$F$3)+O30</f>
        <v>6.9605030949538571E-2</v>
      </c>
      <c r="P31" s="47">
        <f t="shared" ref="P31:P44" si="24">_xlfn.NORM.INV(P10,$D$3,$F$3)+P30</f>
        <v>6.6081202869676142E-2</v>
      </c>
      <c r="Q31" s="47">
        <f t="shared" ref="Q31:Q44" si="25">_xlfn.NORM.INV(Q10,$D$3,$F$3)+Q30</f>
        <v>7.1614460082944045E-2</v>
      </c>
      <c r="R31" s="47">
        <f t="shared" ref="R31:R44" si="26">_xlfn.NORM.INV(R10,$D$3,$F$3)+R30</f>
        <v>7.1835093877246944E-2</v>
      </c>
      <c r="S31" s="47">
        <f t="shared" ref="S31:S44" si="27">_xlfn.NORM.INV(S10,$D$3,$F$3)+S30</f>
        <v>7.2535686473419139E-2</v>
      </c>
      <c r="T31" s="47">
        <f t="shared" ref="T31:T44" si="28">_xlfn.NORM.INV(T10,$D$3,$F$3)+T30</f>
        <v>7.0780921658599963E-2</v>
      </c>
      <c r="U31" s="47">
        <f t="shared" ref="U31:U44" si="29">_xlfn.NORM.INV(U10,$D$3,$F$3)+U30</f>
        <v>6.3178826811941979E-2</v>
      </c>
      <c r="V31" s="47">
        <f t="shared" ref="V31:V44" si="30">_xlfn.NORM.INV(V10,$D$3,$F$3)+V30</f>
        <v>7.1985046893624435E-2</v>
      </c>
      <c r="W31" s="47">
        <f t="shared" ref="W31:W44" si="31">_xlfn.NORM.INV(W10,$D$3,$F$3)+W30</f>
        <v>7.2247435290253251E-2</v>
      </c>
      <c r="X31" s="47">
        <f t="shared" ref="X31:X44" si="32">_xlfn.NORM.INV(X10,$D$3,$F$3)+X30</f>
        <v>7.269296580496061E-2</v>
      </c>
      <c r="Y31" s="47">
        <f t="shared" ref="Y31:Y44" si="33">_xlfn.NORM.INV(Y10,$D$3,$F$3)+Y30</f>
        <v>6.812818578722217E-2</v>
      </c>
      <c r="Z31" s="47">
        <f t="shared" ref="Z31:Z44" si="34">_xlfn.NORM.INV(Z10,$D$3,$F$3)+Z30</f>
        <v>7.2003998463431709E-2</v>
      </c>
      <c r="AA31" s="47">
        <f t="shared" ref="AA31:AA44" si="35">_xlfn.NORM.INV(AA10,$D$3,$F$3)+AA30</f>
        <v>7.274579338511461E-2</v>
      </c>
      <c r="AB31" s="47">
        <f t="shared" ref="AB31:AB44" si="36">_xlfn.NORM.INV(AB10,$D$3,$F$3)+AB30</f>
        <v>7.2642447516728284E-2</v>
      </c>
      <c r="AC31" s="47">
        <f t="shared" ref="AC31:AC44" si="37">_xlfn.NORM.INV(AC10,$D$3,$F$3)+AC30</f>
        <v>7.0779974697020479E-2</v>
      </c>
      <c r="AD31" s="47">
        <f t="shared" ref="AD31:AD44" si="38">_xlfn.NORM.INV(AD10,$D$3,$F$3)+AD30</f>
        <v>7.2651728584061548E-2</v>
      </c>
      <c r="AE31" s="47">
        <f t="shared" ref="AE31:AE44" si="39">_xlfn.NORM.INV(AE10,$D$3,$F$3)+AE30</f>
        <v>6.927263966158545E-2</v>
      </c>
      <c r="AF31" s="47">
        <f t="shared" ref="AF31:AF44" si="40">_xlfn.NORM.INV(AF10,$D$3,$F$3)+AF30</f>
        <v>6.8425143797251148E-2</v>
      </c>
      <c r="AG31" s="47">
        <f t="shared" ref="AG31:AG44" si="41">_xlfn.NORM.INV(AG10,$D$3,$F$3)+AG30</f>
        <v>7.1362265889031259E-2</v>
      </c>
      <c r="AH31" s="47">
        <f t="shared" ref="AH31:AH44" si="42">_xlfn.NORM.INV(AH10,$D$3,$F$3)+AH30</f>
        <v>7.2337060715785828E-2</v>
      </c>
      <c r="AI31" s="47">
        <f t="shared" ref="AI31:AI44" si="43">_xlfn.NORM.INV(AI10,$D$3,$F$3)+AI30</f>
        <v>6.9891057068219409E-2</v>
      </c>
      <c r="AJ31" s="47">
        <f t="shared" ref="AJ31:AJ44" si="44">_xlfn.NORM.INV(AJ10,$D$3,$F$3)+AJ30</f>
        <v>6.9964005689000228E-2</v>
      </c>
      <c r="AK31" s="47">
        <f t="shared" ref="AK31:AK44" si="45">_xlfn.NORM.INV(AK10,$D$3,$F$3)+AK30</f>
        <v>6.3346296654833822E-2</v>
      </c>
      <c r="AL31" s="47">
        <f t="shared" ref="AL31:AL44" si="46">_xlfn.NORM.INV(AL10,$D$3,$F$3)+AL30</f>
        <v>7.2687233655996983E-2</v>
      </c>
      <c r="AM31" s="47">
        <f t="shared" ref="AM31:AM44" si="47">_xlfn.NORM.INV(AM10,$D$3,$F$3)+AM30</f>
        <v>7.1871703346122057E-2</v>
      </c>
      <c r="AN31" s="47">
        <f t="shared" ref="AN31:AN44" si="48">_xlfn.NORM.INV(AN10,$D$3,$F$3)+AN30</f>
        <v>7.2717227925460606E-2</v>
      </c>
      <c r="AO31" s="47">
        <f t="shared" ref="AO31:AO44" si="49">_xlfn.NORM.INV(AO10,$D$3,$F$3)+AO30</f>
        <v>7.181205353333657E-2</v>
      </c>
      <c r="AP31" s="47">
        <f t="shared" ref="AP31:AP44" si="50">_xlfn.NORM.INV(AP10,$D$3,$F$3)+AP30</f>
        <v>6.8751155384573853E-2</v>
      </c>
      <c r="AQ31" s="47">
        <f t="shared" ref="AQ31:AQ44" si="51">_xlfn.NORM.INV(AQ10,$D$3,$F$3)+AQ30</f>
        <v>6.419903073750885E-2</v>
      </c>
      <c r="AR31" s="47">
        <f t="shared" ref="AR31:AR44" si="52">_xlfn.NORM.INV(AR10,$D$3,$F$3)+AR30</f>
        <v>7.1981171690595563E-2</v>
      </c>
      <c r="AS31" s="47">
        <f t="shared" ref="AS31:AS44" si="53">_xlfn.NORM.INV(AS10,$D$3,$F$3)+AS30</f>
        <v>7.104703755967591E-2</v>
      </c>
      <c r="AT31" s="47">
        <f t="shared" ref="AT31:AT44" si="54">_xlfn.NORM.INV(AT10,$D$3,$F$3)+AT30</f>
        <v>7.1814356580361449E-2</v>
      </c>
      <c r="AU31" s="47">
        <f t="shared" ref="AU31:AU44" si="55">_xlfn.NORM.INV(AU10,$D$3,$F$3)+AU30</f>
        <v>6.8524080677867666E-2</v>
      </c>
      <c r="AV31" s="47">
        <f t="shared" ref="AV31:AV44" si="56">_xlfn.NORM.INV(AV10,$D$3,$F$3)+AV30</f>
        <v>6.774841881998446E-2</v>
      </c>
      <c r="AW31" s="47">
        <f t="shared" ref="AW31:AW44" si="57">_xlfn.NORM.INV(AW10,$D$3,$F$3)+AW30</f>
        <v>7.0693042874019285E-2</v>
      </c>
      <c r="AX31" s="47">
        <f t="shared" ref="AX31:AX44" si="58">_xlfn.NORM.INV(AX10,$D$3,$F$3)+AX30</f>
        <v>7.4178275584729739E-2</v>
      </c>
      <c r="AY31" s="47">
        <f t="shared" ref="AY31:AY44" si="59">_xlfn.NORM.INV(AY10,$D$3,$F$3)+AY30</f>
        <v>7.0668016230893166E-2</v>
      </c>
      <c r="AZ31" s="47">
        <f t="shared" ref="AZ31:AZ44" si="60">_xlfn.NORM.INV(AZ10,$D$3,$F$3)+AZ30</f>
        <v>7.6819297937276779E-2</v>
      </c>
      <c r="BA31" s="47">
        <f t="shared" ref="BA31:BA44" si="61">_xlfn.NORM.INV(BA10,$D$3,$F$3)+BA30</f>
        <v>7.0020311595130447E-2</v>
      </c>
      <c r="BB31" s="47">
        <f t="shared" ref="BB31:BB44" si="62">_xlfn.NORM.INV(BB10,$D$3,$F$3)+BB30</f>
        <v>6.9279754880323327E-2</v>
      </c>
      <c r="BC31" s="47">
        <f t="shared" ref="BC31:BC44" si="63">_xlfn.NORM.INV(BC10,$D$3,$F$3)+BC30</f>
        <v>6.5176324920121362E-2</v>
      </c>
      <c r="BD31" s="47">
        <f t="shared" ref="BD31:BD44" si="64">_xlfn.NORM.INV(BD10,$D$3,$F$3)+BD30</f>
        <v>6.6664327885141483E-2</v>
      </c>
      <c r="BE31" s="47">
        <f t="shared" ref="BE31:BE44" si="65">_xlfn.NORM.INV(BE10,$D$3,$F$3)+BE30</f>
        <v>6.9375722049297345E-2</v>
      </c>
      <c r="BF31" s="47">
        <f t="shared" ref="BF31:BF44" si="66">_xlfn.NORM.INV(BF10,$D$3,$F$3)+BF30</f>
        <v>7.3485327017970406E-2</v>
      </c>
      <c r="BG31" s="47">
        <f t="shared" ref="BG31:BG44" si="67">_xlfn.NORM.INV(BG10,$D$3,$F$3)+BG30</f>
        <v>7.4116478889850165E-2</v>
      </c>
      <c r="BH31" s="47">
        <f t="shared" ref="BH31:BH44" si="68">_xlfn.NORM.INV(BH10,$D$3,$F$3)+BH30</f>
        <v>7.0016910242140268E-2</v>
      </c>
      <c r="BI31" s="47">
        <f t="shared" ref="BI31:BI44" si="69">_xlfn.NORM.INV(BI10,$D$3,$F$3)+BI30</f>
        <v>6.8314238764672741E-2</v>
      </c>
      <c r="BJ31" s="47">
        <f t="shared" ref="BJ31:BJ44" si="70">_xlfn.NORM.INV(BJ10,$D$3,$F$3)+BJ30</f>
        <v>7.1587403951333672E-2</v>
      </c>
      <c r="BK31" s="47">
        <f t="shared" ref="BK31:BK44" si="71">_xlfn.NORM.INV(BK10,$D$3,$F$3)+BK30</f>
        <v>7.0411674689354692E-2</v>
      </c>
      <c r="BL31" s="47">
        <f t="shared" ref="BL31:BL44" si="72">_xlfn.NORM.INV(BL10,$D$3,$F$3)+BL30</f>
        <v>6.8065235522600215E-2</v>
      </c>
      <c r="BM31" s="47">
        <f t="shared" ref="BM31:BM44" si="73">_xlfn.NORM.INV(BM10,$D$3,$F$3)+BM30</f>
        <v>7.2582052280169354E-2</v>
      </c>
      <c r="BN31" s="47">
        <f t="shared" ref="BN31:BN44" si="74">_xlfn.NORM.INV(BN10,$D$3,$F$3)+BN30</f>
        <v>6.9990795685627771E-2</v>
      </c>
      <c r="BO31" s="47">
        <f t="shared" ref="BO31:BO44" si="75">_xlfn.NORM.INV(BO10,$D$3,$F$3)+BO30</f>
        <v>6.3953572604820333E-2</v>
      </c>
      <c r="BP31" s="47">
        <f t="shared" ref="BP31:BP44" si="76">_xlfn.NORM.INV(BP10,$D$3,$F$3)+BP30</f>
        <v>7.0644959681251646E-2</v>
      </c>
      <c r="BQ31" s="47">
        <f t="shared" ref="BQ31:BQ44" si="77">_xlfn.NORM.INV(BQ10,$D$3,$F$3)+BQ30</f>
        <v>7.0127078606847817E-2</v>
      </c>
      <c r="BR31" s="47">
        <f t="shared" ref="BR31:BR44" si="78">_xlfn.NORM.INV(BR10,$D$3,$F$3)+BR30</f>
        <v>7.0517003158155941E-2</v>
      </c>
      <c r="BS31" s="47">
        <f t="shared" ref="BS31:BS44" si="79">_xlfn.NORM.INV(BS10,$D$3,$F$3)+BS30</f>
        <v>6.7838037859870845E-2</v>
      </c>
      <c r="BT31" s="47">
        <f t="shared" ref="BT31:BT44" si="80">_xlfn.NORM.INV(BT10,$D$3,$F$3)+BT30</f>
        <v>7.1292968730880132E-2</v>
      </c>
      <c r="BU31" s="47">
        <f t="shared" ref="BU31:BU44" si="81">_xlfn.NORM.INV(BU10,$D$3,$F$3)+BU30</f>
        <v>6.7407427533283118E-2</v>
      </c>
      <c r="BV31" s="47">
        <f t="shared" ref="BV31:BV44" si="82">_xlfn.NORM.INV(BV10,$D$3,$F$3)+BV30</f>
        <v>6.7701969148026397E-2</v>
      </c>
      <c r="BW31" s="47">
        <f t="shared" ref="BW31:BW44" si="83">_xlfn.NORM.INV(BW10,$D$3,$F$3)+BW30</f>
        <v>7.4604365057539188E-2</v>
      </c>
      <c r="BX31" s="47">
        <f t="shared" ref="BX31:BX44" si="84">_xlfn.NORM.INV(BX10,$D$3,$F$3)+BX30</f>
        <v>7.2361108662014229E-2</v>
      </c>
      <c r="BY31" s="47">
        <f t="shared" ref="BY31:BY44" si="85">_xlfn.NORM.INV(BY10,$D$3,$F$3)+BY30</f>
        <v>7.0777138529278985E-2</v>
      </c>
      <c r="BZ31" s="47">
        <f t="shared" ref="BZ31:BZ44" si="86">_xlfn.NORM.INV(BZ10,$D$3,$F$3)+BZ30</f>
        <v>6.96894860146971E-2</v>
      </c>
      <c r="CA31" s="47">
        <f t="shared" ref="CA31:CA44" si="87">_xlfn.NORM.INV(CA10,$D$3,$F$3)+CA30</f>
        <v>6.8866723425028406E-2</v>
      </c>
      <c r="CB31" s="47">
        <f t="shared" ref="CB31:CB44" si="88">_xlfn.NORM.INV(CB10,$D$3,$F$3)+CB30</f>
        <v>7.2194083810319373E-2</v>
      </c>
      <c r="CC31" s="47">
        <f t="shared" ref="CC31:CC44" si="89">_xlfn.NORM.INV(CC10,$D$3,$F$3)+CC30</f>
        <v>7.416474691551786E-2</v>
      </c>
      <c r="CD31" s="47">
        <f t="shared" ref="CD31:CD44" si="90">_xlfn.NORM.INV(CD10,$D$3,$F$3)+CD30</f>
        <v>6.9114955639063752E-2</v>
      </c>
      <c r="CE31" s="47">
        <f t="shared" ref="CE31:CE44" si="91">_xlfn.NORM.INV(CE10,$D$3,$F$3)+CE30</f>
        <v>6.9031760676157988E-2</v>
      </c>
      <c r="CF31" s="47">
        <f t="shared" ref="CF31:CF44" si="92">_xlfn.NORM.INV(CF10,$D$3,$F$3)+CF30</f>
        <v>7.2728056089411658E-2</v>
      </c>
      <c r="CG31" s="47">
        <f t="shared" ref="CG31:CG44" si="93">_xlfn.NORM.INV(CG10,$D$3,$F$3)+CG30</f>
        <v>7.1701595086614597E-2</v>
      </c>
      <c r="CH31" s="47">
        <f t="shared" ref="CH31:CH44" si="94">_xlfn.NORM.INV(CH10,$D$3,$F$3)+CH30</f>
        <v>6.6453934368680842E-2</v>
      </c>
      <c r="CI31" s="47">
        <f t="shared" ref="CI31:CI44" si="95">_xlfn.NORM.INV(CI10,$D$3,$F$3)+CI30</f>
        <v>6.9955786186078783E-2</v>
      </c>
      <c r="CJ31" s="47">
        <f t="shared" ref="CJ31:CJ44" si="96">_xlfn.NORM.INV(CJ10,$D$3,$F$3)+CJ30</f>
        <v>7.030348418693011E-2</v>
      </c>
      <c r="CK31" s="47">
        <f t="shared" ref="CK31:CK44" si="97">_xlfn.NORM.INV(CK10,$D$3,$F$3)+CK30</f>
        <v>7.2345309912560024E-2</v>
      </c>
      <c r="CL31" s="47">
        <f t="shared" ref="CL31:CL44" si="98">_xlfn.NORM.INV(CL10,$D$3,$F$3)+CL30</f>
        <v>7.1011333087582951E-2</v>
      </c>
      <c r="CM31" s="47">
        <f t="shared" ref="CM31:CM44" si="99">_xlfn.NORM.INV(CM10,$D$3,$F$3)+CM30</f>
        <v>6.8169233791099293E-2</v>
      </c>
      <c r="CN31" s="47">
        <f t="shared" ref="CN31:CN44" si="100">_xlfn.NORM.INV(CN10,$D$3,$F$3)+CN30</f>
        <v>7.1113415890326534E-2</v>
      </c>
      <c r="CO31" s="47">
        <f t="shared" ref="CO31:CO44" si="101">_xlfn.NORM.INV(CO10,$D$3,$F$3)+CO30</f>
        <v>6.3819397192790131E-2</v>
      </c>
      <c r="CP31" s="47">
        <f t="shared" ref="CP31:CP44" si="102">_xlfn.NORM.INV(CP10,$D$3,$F$3)+CP30</f>
        <v>7.0551001842084987E-2</v>
      </c>
      <c r="CQ31" s="47">
        <f t="shared" ref="CQ31:CQ44" si="103">_xlfn.NORM.INV(CQ10,$D$3,$F$3)+CQ30</f>
        <v>6.6982031027554456E-2</v>
      </c>
      <c r="CR31" s="47">
        <f t="shared" ref="CR31:CR44" si="104">_xlfn.NORM.INV(CR10,$D$3,$F$3)+CR30</f>
        <v>7.5182578760825777E-2</v>
      </c>
      <c r="CS31" s="47">
        <f t="shared" ref="CS31:CS44" si="105">_xlfn.NORM.INV(CS10,$D$3,$F$3)+CS30</f>
        <v>6.9949240313617406E-2</v>
      </c>
      <c r="CT31" s="47">
        <f t="shared" ref="CT31:CT44" si="106">_xlfn.NORM.INV(CT10,$D$3,$F$3)+CT30</f>
        <v>6.9164474681815497E-2</v>
      </c>
      <c r="CU31" s="47">
        <f t="shared" ref="CU31:CU44" si="107">_xlfn.NORM.INV(CU10,$D$3,$F$3)+CU30</f>
        <v>6.5676406875650351E-2</v>
      </c>
      <c r="CV31" s="47">
        <f t="shared" ref="CV31:CV44" si="108">_xlfn.NORM.INV(CV10,$D$3,$F$3)+CV30</f>
        <v>7.432763077848685E-2</v>
      </c>
      <c r="CW31" s="47">
        <f t="shared" ref="CW31:CW44" si="109">_xlfn.NORM.INV(CW10,$D$3,$F$3)+CW30</f>
        <v>7.1348763906012566E-2</v>
      </c>
      <c r="CX31" s="47">
        <f t="shared" ref="CX31:CX44" si="110">_xlfn.NORM.INV(CX10,$D$3,$F$3)+CX30</f>
        <v>6.9655874953568939E-2</v>
      </c>
    </row>
    <row r="32" spans="2:102" x14ac:dyDescent="0.25">
      <c r="B32">
        <f t="shared" si="10"/>
        <v>3</v>
      </c>
      <c r="C32" s="47">
        <f t="shared" si="11"/>
        <v>6.6388670446036246E-2</v>
      </c>
      <c r="D32" s="47">
        <f t="shared" si="12"/>
        <v>7.3037194846759454E-2</v>
      </c>
      <c r="E32" s="47">
        <f t="shared" si="13"/>
        <v>6.5351558532581983E-2</v>
      </c>
      <c r="F32" s="47">
        <f t="shared" si="14"/>
        <v>7.3592121666875232E-2</v>
      </c>
      <c r="G32" s="47">
        <f t="shared" si="15"/>
        <v>6.9407630873807552E-2</v>
      </c>
      <c r="H32" s="47">
        <f t="shared" si="16"/>
        <v>7.3747431247142073E-2</v>
      </c>
      <c r="I32" s="47">
        <f t="shared" si="17"/>
        <v>7.2564758885585307E-2</v>
      </c>
      <c r="J32" s="47">
        <f t="shared" si="18"/>
        <v>6.539302387011732E-2</v>
      </c>
      <c r="K32" s="47">
        <f t="shared" si="19"/>
        <v>7.4316596890138531E-2</v>
      </c>
      <c r="L32" s="47">
        <f t="shared" si="20"/>
        <v>6.5390085657289793E-2</v>
      </c>
      <c r="M32" s="47">
        <f t="shared" si="21"/>
        <v>7.2448443365660559E-2</v>
      </c>
      <c r="N32" s="47">
        <f t="shared" si="22"/>
        <v>7.0417921302010869E-2</v>
      </c>
      <c r="O32" s="47">
        <f t="shared" si="23"/>
        <v>6.7246076801481966E-2</v>
      </c>
      <c r="P32" s="47">
        <f t="shared" si="24"/>
        <v>6.4743076373132299E-2</v>
      </c>
      <c r="Q32" s="47">
        <f t="shared" si="25"/>
        <v>7.2941043286288462E-2</v>
      </c>
      <c r="R32" s="47">
        <f t="shared" si="26"/>
        <v>7.3336522842838675E-2</v>
      </c>
      <c r="S32" s="47">
        <f t="shared" si="27"/>
        <v>7.3541644164097406E-2</v>
      </c>
      <c r="T32" s="47">
        <f t="shared" si="28"/>
        <v>7.1270928218318777E-2</v>
      </c>
      <c r="U32" s="47">
        <f t="shared" si="29"/>
        <v>6.3214881932712477E-2</v>
      </c>
      <c r="V32" s="47">
        <f t="shared" si="30"/>
        <v>7.1229550620341767E-2</v>
      </c>
      <c r="W32" s="47">
        <f t="shared" si="31"/>
        <v>7.5091365272644234E-2</v>
      </c>
      <c r="X32" s="47">
        <f t="shared" si="32"/>
        <v>7.1502694332010105E-2</v>
      </c>
      <c r="Y32" s="47">
        <f t="shared" si="33"/>
        <v>6.5614799288810199E-2</v>
      </c>
      <c r="Z32" s="47">
        <f t="shared" si="34"/>
        <v>7.2509635556246385E-2</v>
      </c>
      <c r="AA32" s="47">
        <f t="shared" si="35"/>
        <v>7.0833329773428572E-2</v>
      </c>
      <c r="AB32" s="47">
        <f t="shared" si="36"/>
        <v>6.8498690187342906E-2</v>
      </c>
      <c r="AC32" s="47">
        <f t="shared" si="37"/>
        <v>6.9036207088357227E-2</v>
      </c>
      <c r="AD32" s="47">
        <f t="shared" si="38"/>
        <v>7.5121136407039976E-2</v>
      </c>
      <c r="AE32" s="47">
        <f t="shared" si="39"/>
        <v>6.7145398010061891E-2</v>
      </c>
      <c r="AF32" s="47">
        <f t="shared" si="40"/>
        <v>6.8355862207402002E-2</v>
      </c>
      <c r="AG32" s="47">
        <f t="shared" si="41"/>
        <v>7.1268062656816497E-2</v>
      </c>
      <c r="AH32" s="47">
        <f t="shared" si="42"/>
        <v>7.1319444291264078E-2</v>
      </c>
      <c r="AI32" s="47">
        <f t="shared" si="43"/>
        <v>7.3791130057424714E-2</v>
      </c>
      <c r="AJ32" s="47">
        <f t="shared" si="44"/>
        <v>7.2042003521247081E-2</v>
      </c>
      <c r="AK32" s="47">
        <f t="shared" si="45"/>
        <v>6.5128439020824061E-2</v>
      </c>
      <c r="AL32" s="47">
        <f t="shared" si="46"/>
        <v>7.4792036219945721E-2</v>
      </c>
      <c r="AM32" s="47">
        <f t="shared" si="47"/>
        <v>7.2309981347942948E-2</v>
      </c>
      <c r="AN32" s="47">
        <f t="shared" si="48"/>
        <v>7.0756587420157266E-2</v>
      </c>
      <c r="AO32" s="47">
        <f t="shared" si="49"/>
        <v>7.3326740205998761E-2</v>
      </c>
      <c r="AP32" s="47">
        <f t="shared" si="50"/>
        <v>6.8981857433350793E-2</v>
      </c>
      <c r="AQ32" s="47">
        <f t="shared" si="51"/>
        <v>6.6671719749855488E-2</v>
      </c>
      <c r="AR32" s="47">
        <f t="shared" si="52"/>
        <v>7.3465610065427109E-2</v>
      </c>
      <c r="AS32" s="47">
        <f t="shared" si="53"/>
        <v>7.1785833976064431E-2</v>
      </c>
      <c r="AT32" s="47">
        <f t="shared" si="54"/>
        <v>7.2863544694252033E-2</v>
      </c>
      <c r="AU32" s="47">
        <f t="shared" si="55"/>
        <v>6.7906867951137095E-2</v>
      </c>
      <c r="AV32" s="47">
        <f t="shared" si="56"/>
        <v>7.2471215270552683E-2</v>
      </c>
      <c r="AW32" s="47">
        <f t="shared" si="57"/>
        <v>7.407805489400543E-2</v>
      </c>
      <c r="AX32" s="47">
        <f t="shared" si="58"/>
        <v>7.2851626981298184E-2</v>
      </c>
      <c r="AY32" s="47">
        <f t="shared" si="59"/>
        <v>6.9419132241935674E-2</v>
      </c>
      <c r="AZ32" s="47">
        <f t="shared" si="60"/>
        <v>7.541869571501883E-2</v>
      </c>
      <c r="BA32" s="47">
        <f t="shared" si="61"/>
        <v>7.1312834208441839E-2</v>
      </c>
      <c r="BB32" s="47">
        <f t="shared" si="62"/>
        <v>7.3650235749486301E-2</v>
      </c>
      <c r="BC32" s="47">
        <f t="shared" si="63"/>
        <v>6.5182293493345478E-2</v>
      </c>
      <c r="BD32" s="47">
        <f t="shared" si="64"/>
        <v>6.8251317561828131E-2</v>
      </c>
      <c r="BE32" s="47">
        <f t="shared" si="65"/>
        <v>6.8099572991751595E-2</v>
      </c>
      <c r="BF32" s="47">
        <f t="shared" si="66"/>
        <v>7.4791267745682247E-2</v>
      </c>
      <c r="BG32" s="47">
        <f t="shared" si="67"/>
        <v>7.2267941827916432E-2</v>
      </c>
      <c r="BH32" s="47">
        <f t="shared" si="68"/>
        <v>6.5201553983362082E-2</v>
      </c>
      <c r="BI32" s="47">
        <f t="shared" si="69"/>
        <v>6.9927396375325704E-2</v>
      </c>
      <c r="BJ32" s="47">
        <f t="shared" si="70"/>
        <v>6.7258897343215565E-2</v>
      </c>
      <c r="BK32" s="47">
        <f t="shared" si="71"/>
        <v>7.0487968060105308E-2</v>
      </c>
      <c r="BL32" s="47">
        <f t="shared" si="72"/>
        <v>6.6198135455958623E-2</v>
      </c>
      <c r="BM32" s="47">
        <f t="shared" si="73"/>
        <v>7.0712787134292132E-2</v>
      </c>
      <c r="BN32" s="47">
        <f t="shared" si="74"/>
        <v>6.7611871393923162E-2</v>
      </c>
      <c r="BO32" s="47">
        <f t="shared" si="75"/>
        <v>6.5487179121027222E-2</v>
      </c>
      <c r="BP32" s="47">
        <f t="shared" si="76"/>
        <v>6.976956309637368E-2</v>
      </c>
      <c r="BQ32" s="47">
        <f t="shared" si="77"/>
        <v>7.121845519411156E-2</v>
      </c>
      <c r="BR32" s="47">
        <f t="shared" si="78"/>
        <v>7.2266346552826433E-2</v>
      </c>
      <c r="BS32" s="47">
        <f t="shared" si="79"/>
        <v>6.6641282932455137E-2</v>
      </c>
      <c r="BT32" s="47">
        <f t="shared" si="80"/>
        <v>6.8925434599322905E-2</v>
      </c>
      <c r="BU32" s="47">
        <f t="shared" si="81"/>
        <v>6.5385972112517801E-2</v>
      </c>
      <c r="BV32" s="47">
        <f t="shared" si="82"/>
        <v>7.1485178891033313E-2</v>
      </c>
      <c r="BW32" s="47">
        <f t="shared" si="83"/>
        <v>7.4185277450350209E-2</v>
      </c>
      <c r="BX32" s="47">
        <f t="shared" si="84"/>
        <v>7.0043405083232202E-2</v>
      </c>
      <c r="BY32" s="47">
        <f t="shared" si="85"/>
        <v>7.3265104525481739E-2</v>
      </c>
      <c r="BZ32" s="47">
        <f t="shared" si="86"/>
        <v>6.9644516044589225E-2</v>
      </c>
      <c r="CA32" s="47">
        <f t="shared" si="87"/>
        <v>7.0352932944766938E-2</v>
      </c>
      <c r="CB32" s="47">
        <f t="shared" si="88"/>
        <v>7.5140791642765076E-2</v>
      </c>
      <c r="CC32" s="47">
        <f t="shared" si="89"/>
        <v>7.6837258689391022E-2</v>
      </c>
      <c r="CD32" s="47">
        <f t="shared" si="90"/>
        <v>6.8897372473360738E-2</v>
      </c>
      <c r="CE32" s="47">
        <f t="shared" si="91"/>
        <v>6.6817902280133998E-2</v>
      </c>
      <c r="CF32" s="47">
        <f t="shared" si="92"/>
        <v>7.2445486660855526E-2</v>
      </c>
      <c r="CG32" s="47">
        <f t="shared" si="93"/>
        <v>7.0789312142645167E-2</v>
      </c>
      <c r="CH32" s="47">
        <f t="shared" si="94"/>
        <v>6.5490192789567678E-2</v>
      </c>
      <c r="CI32" s="47">
        <f t="shared" si="95"/>
        <v>7.066161698669246E-2</v>
      </c>
      <c r="CJ32" s="47">
        <f t="shared" si="96"/>
        <v>6.6525073678051064E-2</v>
      </c>
      <c r="CK32" s="47">
        <f t="shared" si="97"/>
        <v>7.1776951204038958E-2</v>
      </c>
      <c r="CL32" s="47">
        <f t="shared" si="98"/>
        <v>7.0607535744005773E-2</v>
      </c>
      <c r="CM32" s="47">
        <f t="shared" si="99"/>
        <v>6.9111765284617696E-2</v>
      </c>
      <c r="CN32" s="47">
        <f t="shared" si="100"/>
        <v>7.0491066616931081E-2</v>
      </c>
      <c r="CO32" s="47">
        <f t="shared" si="101"/>
        <v>6.3721040128582623E-2</v>
      </c>
      <c r="CP32" s="47">
        <f t="shared" si="102"/>
        <v>7.2979326151691767E-2</v>
      </c>
      <c r="CQ32" s="47">
        <f t="shared" si="103"/>
        <v>6.6947957710610823E-2</v>
      </c>
      <c r="CR32" s="47">
        <f t="shared" si="104"/>
        <v>7.5245396342111914E-2</v>
      </c>
      <c r="CS32" s="47">
        <f t="shared" si="105"/>
        <v>7.1574189127837418E-2</v>
      </c>
      <c r="CT32" s="47">
        <f t="shared" si="106"/>
        <v>6.7634561044675648E-2</v>
      </c>
      <c r="CU32" s="47">
        <f t="shared" si="107"/>
        <v>6.6418715132548323E-2</v>
      </c>
      <c r="CV32" s="47">
        <f t="shared" si="108"/>
        <v>7.4366566474500156E-2</v>
      </c>
      <c r="CW32" s="47">
        <f t="shared" si="109"/>
        <v>6.9622865355677355E-2</v>
      </c>
      <c r="CX32" s="47">
        <f t="shared" si="110"/>
        <v>7.0781789479441262E-2</v>
      </c>
    </row>
    <row r="33" spans="1:102" x14ac:dyDescent="0.25">
      <c r="B33">
        <f t="shared" si="10"/>
        <v>4</v>
      </c>
      <c r="C33" s="47">
        <f t="shared" si="11"/>
        <v>7.1167949516848739E-2</v>
      </c>
      <c r="D33" s="47">
        <f t="shared" si="12"/>
        <v>7.3410425146382366E-2</v>
      </c>
      <c r="E33" s="47">
        <f t="shared" si="13"/>
        <v>6.7564244791241609E-2</v>
      </c>
      <c r="F33" s="47">
        <f t="shared" si="14"/>
        <v>7.5471259951297262E-2</v>
      </c>
      <c r="G33" s="47">
        <f t="shared" si="15"/>
        <v>7.1349001330437062E-2</v>
      </c>
      <c r="H33" s="47">
        <f t="shared" si="16"/>
        <v>7.6752093874061442E-2</v>
      </c>
      <c r="I33" s="47">
        <f t="shared" si="17"/>
        <v>7.2238535772285895E-2</v>
      </c>
      <c r="J33" s="47">
        <f t="shared" si="18"/>
        <v>6.2088705975649611E-2</v>
      </c>
      <c r="K33" s="47">
        <f t="shared" si="19"/>
        <v>7.2431862912986464E-2</v>
      </c>
      <c r="L33" s="47">
        <f t="shared" si="20"/>
        <v>6.7189509644736495E-2</v>
      </c>
      <c r="M33" s="47">
        <f t="shared" si="21"/>
        <v>6.9890967652251279E-2</v>
      </c>
      <c r="N33" s="47">
        <f t="shared" si="22"/>
        <v>6.9480565329915062E-2</v>
      </c>
      <c r="O33" s="47">
        <f t="shared" si="23"/>
        <v>6.4666971346048777E-2</v>
      </c>
      <c r="P33" s="47">
        <f t="shared" si="24"/>
        <v>6.6659607058854056E-2</v>
      </c>
      <c r="Q33" s="47">
        <f t="shared" si="25"/>
        <v>7.1734911374007337E-2</v>
      </c>
      <c r="R33" s="47">
        <f t="shared" si="26"/>
        <v>7.3946783551141038E-2</v>
      </c>
      <c r="S33" s="47">
        <f t="shared" si="27"/>
        <v>7.4235900835845858E-2</v>
      </c>
      <c r="T33" s="47">
        <f t="shared" si="28"/>
        <v>6.6925849383682512E-2</v>
      </c>
      <c r="U33" s="47">
        <f t="shared" si="29"/>
        <v>6.3821631895273748E-2</v>
      </c>
      <c r="V33" s="47">
        <f t="shared" si="30"/>
        <v>7.1099582048616841E-2</v>
      </c>
      <c r="W33" s="47">
        <f t="shared" si="31"/>
        <v>7.5573404838320007E-2</v>
      </c>
      <c r="X33" s="47">
        <f t="shared" si="32"/>
        <v>7.0416764463774373E-2</v>
      </c>
      <c r="Y33" s="47">
        <f t="shared" si="33"/>
        <v>6.542483600333357E-2</v>
      </c>
      <c r="Z33" s="47">
        <f t="shared" si="34"/>
        <v>7.1846844384969855E-2</v>
      </c>
      <c r="AA33" s="47">
        <f t="shared" si="35"/>
        <v>7.1154629007960921E-2</v>
      </c>
      <c r="AB33" s="47">
        <f t="shared" si="36"/>
        <v>6.7196039606571709E-2</v>
      </c>
      <c r="AC33" s="47">
        <f t="shared" si="37"/>
        <v>6.8574106516497382E-2</v>
      </c>
      <c r="AD33" s="47">
        <f t="shared" si="38"/>
        <v>7.493736455475962E-2</v>
      </c>
      <c r="AE33" s="47">
        <f t="shared" si="39"/>
        <v>6.5310066566083874E-2</v>
      </c>
      <c r="AF33" s="47">
        <f t="shared" si="40"/>
        <v>6.6238756269638419E-2</v>
      </c>
      <c r="AG33" s="47">
        <f t="shared" si="41"/>
        <v>7.5418849633121121E-2</v>
      </c>
      <c r="AH33" s="47">
        <f t="shared" si="42"/>
        <v>6.8982439606843082E-2</v>
      </c>
      <c r="AI33" s="47">
        <f t="shared" si="43"/>
        <v>7.0862791987868767E-2</v>
      </c>
      <c r="AJ33" s="47">
        <f t="shared" si="44"/>
        <v>7.1574354732025613E-2</v>
      </c>
      <c r="AK33" s="47">
        <f t="shared" si="45"/>
        <v>6.4818465475877676E-2</v>
      </c>
      <c r="AL33" s="47">
        <f t="shared" si="46"/>
        <v>7.4961262917728713E-2</v>
      </c>
      <c r="AM33" s="47">
        <f t="shared" si="47"/>
        <v>7.0008278216580955E-2</v>
      </c>
      <c r="AN33" s="47">
        <f t="shared" si="48"/>
        <v>7.352277443411448E-2</v>
      </c>
      <c r="AO33" s="47">
        <f t="shared" si="49"/>
        <v>7.1717385837122727E-2</v>
      </c>
      <c r="AP33" s="47">
        <f t="shared" si="50"/>
        <v>6.7264757670542519E-2</v>
      </c>
      <c r="AQ33" s="47">
        <f t="shared" si="51"/>
        <v>6.9429011746986749E-2</v>
      </c>
      <c r="AR33" s="47">
        <f t="shared" si="52"/>
        <v>7.1588361717502644E-2</v>
      </c>
      <c r="AS33" s="47">
        <f t="shared" si="53"/>
        <v>7.3866432223663833E-2</v>
      </c>
      <c r="AT33" s="47">
        <f t="shared" si="54"/>
        <v>7.3521017464482488E-2</v>
      </c>
      <c r="AU33" s="47">
        <f t="shared" si="55"/>
        <v>6.9088061427744846E-2</v>
      </c>
      <c r="AV33" s="47">
        <f t="shared" si="56"/>
        <v>7.1255546179932544E-2</v>
      </c>
      <c r="AW33" s="47">
        <f t="shared" si="57"/>
        <v>7.279426822541997E-2</v>
      </c>
      <c r="AX33" s="47">
        <f t="shared" si="58"/>
        <v>7.2932457646050775E-2</v>
      </c>
      <c r="AY33" s="47">
        <f t="shared" si="59"/>
        <v>6.9673175513053839E-2</v>
      </c>
      <c r="AZ33" s="47">
        <f t="shared" si="60"/>
        <v>7.4752583237126857E-2</v>
      </c>
      <c r="BA33" s="47">
        <f t="shared" si="61"/>
        <v>7.3295100815372716E-2</v>
      </c>
      <c r="BB33" s="47">
        <f t="shared" si="62"/>
        <v>7.4017285125064239E-2</v>
      </c>
      <c r="BC33" s="47">
        <f t="shared" si="63"/>
        <v>6.3923223016517247E-2</v>
      </c>
      <c r="BD33" s="47">
        <f t="shared" si="64"/>
        <v>6.9712536608861425E-2</v>
      </c>
      <c r="BE33" s="47">
        <f t="shared" si="65"/>
        <v>6.9213755827005716E-2</v>
      </c>
      <c r="BF33" s="47">
        <f t="shared" si="66"/>
        <v>7.6127857025158119E-2</v>
      </c>
      <c r="BG33" s="47">
        <f t="shared" si="67"/>
        <v>7.1973601073829399E-2</v>
      </c>
      <c r="BH33" s="47">
        <f t="shared" si="68"/>
        <v>6.3640436893777769E-2</v>
      </c>
      <c r="BI33" s="47">
        <f t="shared" si="69"/>
        <v>6.8175278116645421E-2</v>
      </c>
      <c r="BJ33" s="47">
        <f t="shared" si="70"/>
        <v>6.8104907351287283E-2</v>
      </c>
      <c r="BK33" s="47">
        <f t="shared" si="71"/>
        <v>6.893665439295095E-2</v>
      </c>
      <c r="BL33" s="47">
        <f t="shared" si="72"/>
        <v>6.7946082577787642E-2</v>
      </c>
      <c r="BM33" s="47">
        <f t="shared" si="73"/>
        <v>7.166889181391356E-2</v>
      </c>
      <c r="BN33" s="47">
        <f t="shared" si="74"/>
        <v>6.8985300534768229E-2</v>
      </c>
      <c r="BO33" s="47">
        <f t="shared" si="75"/>
        <v>6.6487440296097197E-2</v>
      </c>
      <c r="BP33" s="47">
        <f t="shared" si="76"/>
        <v>7.2344888962622395E-2</v>
      </c>
      <c r="BQ33" s="47">
        <f t="shared" si="77"/>
        <v>7.1288694707497019E-2</v>
      </c>
      <c r="BR33" s="47">
        <f t="shared" si="78"/>
        <v>7.3827926845421873E-2</v>
      </c>
      <c r="BS33" s="47">
        <f t="shared" si="79"/>
        <v>6.6835669297919134E-2</v>
      </c>
      <c r="BT33" s="47">
        <f t="shared" si="80"/>
        <v>6.9606148130362006E-2</v>
      </c>
      <c r="BU33" s="47">
        <f t="shared" si="81"/>
        <v>6.4348055709680343E-2</v>
      </c>
      <c r="BV33" s="47">
        <f t="shared" si="82"/>
        <v>7.0102407747371628E-2</v>
      </c>
      <c r="BW33" s="47">
        <f t="shared" si="83"/>
        <v>7.817861057383492E-2</v>
      </c>
      <c r="BX33" s="47">
        <f t="shared" si="84"/>
        <v>6.8604525321492291E-2</v>
      </c>
      <c r="BY33" s="47">
        <f t="shared" si="85"/>
        <v>7.332877072710868E-2</v>
      </c>
      <c r="BZ33" s="47">
        <f t="shared" si="86"/>
        <v>7.0701435932206347E-2</v>
      </c>
      <c r="CA33" s="47">
        <f t="shared" si="87"/>
        <v>6.8383267028988309E-2</v>
      </c>
      <c r="CB33" s="47">
        <f t="shared" si="88"/>
        <v>7.6958355761116176E-2</v>
      </c>
      <c r="CC33" s="47">
        <f t="shared" si="89"/>
        <v>7.7113980244305436E-2</v>
      </c>
      <c r="CD33" s="47">
        <f t="shared" si="90"/>
        <v>7.1501711117201217E-2</v>
      </c>
      <c r="CE33" s="47">
        <f t="shared" si="91"/>
        <v>6.5787538753107583E-2</v>
      </c>
      <c r="CF33" s="47">
        <f t="shared" si="92"/>
        <v>7.3493515253293965E-2</v>
      </c>
      <c r="CG33" s="47">
        <f t="shared" si="93"/>
        <v>6.6557374738545283E-2</v>
      </c>
      <c r="CH33" s="47">
        <f t="shared" si="94"/>
        <v>6.3170785550940967E-2</v>
      </c>
      <c r="CI33" s="47">
        <f t="shared" si="95"/>
        <v>7.1662301071617779E-2</v>
      </c>
      <c r="CJ33" s="47">
        <f t="shared" si="96"/>
        <v>6.2820118187985635E-2</v>
      </c>
      <c r="CK33" s="47">
        <f t="shared" si="97"/>
        <v>7.2288751885184271E-2</v>
      </c>
      <c r="CL33" s="47">
        <f t="shared" si="98"/>
        <v>7.2174188882659307E-2</v>
      </c>
      <c r="CM33" s="47">
        <f t="shared" si="99"/>
        <v>7.0861346349039483E-2</v>
      </c>
      <c r="CN33" s="47">
        <f t="shared" si="100"/>
        <v>6.9844679514079147E-2</v>
      </c>
      <c r="CO33" s="47">
        <f t="shared" si="101"/>
        <v>6.589190929069437E-2</v>
      </c>
      <c r="CP33" s="47">
        <f t="shared" si="102"/>
        <v>7.484745032467123E-2</v>
      </c>
      <c r="CQ33" s="47">
        <f t="shared" si="103"/>
        <v>6.5427632214547518E-2</v>
      </c>
      <c r="CR33" s="47">
        <f t="shared" si="104"/>
        <v>7.7734515060205747E-2</v>
      </c>
      <c r="CS33" s="47">
        <f t="shared" si="105"/>
        <v>7.2466306941711134E-2</v>
      </c>
      <c r="CT33" s="47">
        <f t="shared" si="106"/>
        <v>6.6974618854962864E-2</v>
      </c>
      <c r="CU33" s="47">
        <f t="shared" si="107"/>
        <v>6.8400114339383963E-2</v>
      </c>
      <c r="CV33" s="47">
        <f t="shared" si="108"/>
        <v>7.5495959971101798E-2</v>
      </c>
      <c r="CW33" s="47">
        <f t="shared" si="109"/>
        <v>6.8352627070493777E-2</v>
      </c>
      <c r="CX33" s="47">
        <f t="shared" si="110"/>
        <v>6.776912754194156E-2</v>
      </c>
    </row>
    <row r="34" spans="1:102" x14ac:dyDescent="0.25">
      <c r="B34">
        <f t="shared" si="10"/>
        <v>5</v>
      </c>
      <c r="C34" s="47">
        <f t="shared" si="11"/>
        <v>6.9426064515580505E-2</v>
      </c>
      <c r="D34" s="47">
        <f t="shared" si="12"/>
        <v>7.2884042983123204E-2</v>
      </c>
      <c r="E34" s="47">
        <f t="shared" si="13"/>
        <v>6.6746439179661415E-2</v>
      </c>
      <c r="F34" s="47">
        <f t="shared" si="14"/>
        <v>7.5865370156570078E-2</v>
      </c>
      <c r="G34" s="47">
        <f t="shared" si="15"/>
        <v>6.9865361902727088E-2</v>
      </c>
      <c r="H34" s="47">
        <f t="shared" si="16"/>
        <v>7.6042432927557163E-2</v>
      </c>
      <c r="I34" s="47">
        <f t="shared" si="17"/>
        <v>7.2018420301040886E-2</v>
      </c>
      <c r="J34" s="47">
        <f t="shared" si="18"/>
        <v>6.1557243710565659E-2</v>
      </c>
      <c r="K34" s="47">
        <f t="shared" si="19"/>
        <v>7.0084003863863126E-2</v>
      </c>
      <c r="L34" s="47">
        <f t="shared" si="20"/>
        <v>6.8755826808527626E-2</v>
      </c>
      <c r="M34" s="47">
        <f t="shared" si="21"/>
        <v>6.7829276155144627E-2</v>
      </c>
      <c r="N34" s="47">
        <f t="shared" si="22"/>
        <v>6.9543538504397595E-2</v>
      </c>
      <c r="O34" s="47">
        <f t="shared" si="23"/>
        <v>6.4932411753823152E-2</v>
      </c>
      <c r="P34" s="47">
        <f t="shared" si="24"/>
        <v>7.0394885563572401E-2</v>
      </c>
      <c r="Q34" s="47">
        <f t="shared" si="25"/>
        <v>7.5677579443706594E-2</v>
      </c>
      <c r="R34" s="47">
        <f t="shared" si="26"/>
        <v>7.3066832201690912E-2</v>
      </c>
      <c r="S34" s="47">
        <f t="shared" si="27"/>
        <v>7.5044659881141215E-2</v>
      </c>
      <c r="T34" s="47">
        <f t="shared" si="28"/>
        <v>6.7109233989315759E-2</v>
      </c>
      <c r="U34" s="47">
        <f t="shared" si="29"/>
        <v>6.426830851749267E-2</v>
      </c>
      <c r="V34" s="47">
        <f t="shared" si="30"/>
        <v>7.3578456241235893E-2</v>
      </c>
      <c r="W34" s="47">
        <f t="shared" si="31"/>
        <v>7.5483929301105826E-2</v>
      </c>
      <c r="X34" s="47">
        <f t="shared" si="32"/>
        <v>7.1669672929891556E-2</v>
      </c>
      <c r="Y34" s="47">
        <f t="shared" si="33"/>
        <v>6.349826142850995E-2</v>
      </c>
      <c r="Z34" s="47">
        <f t="shared" si="34"/>
        <v>7.3789821599574687E-2</v>
      </c>
      <c r="AA34" s="47">
        <f t="shared" si="35"/>
        <v>6.8957356443929335E-2</v>
      </c>
      <c r="AB34" s="47">
        <f t="shared" si="36"/>
        <v>6.7481831688604665E-2</v>
      </c>
      <c r="AC34" s="47">
        <f t="shared" si="37"/>
        <v>6.807097245994187E-2</v>
      </c>
      <c r="AD34" s="47">
        <f t="shared" si="38"/>
        <v>7.7659857093398857E-2</v>
      </c>
      <c r="AE34" s="47">
        <f t="shared" si="39"/>
        <v>6.2016874584988085E-2</v>
      </c>
      <c r="AF34" s="47">
        <f t="shared" si="40"/>
        <v>6.5168184334046989E-2</v>
      </c>
      <c r="AG34" s="47">
        <f t="shared" si="41"/>
        <v>7.6048604546665968E-2</v>
      </c>
      <c r="AH34" s="47">
        <f t="shared" si="42"/>
        <v>6.6856306127997686E-2</v>
      </c>
      <c r="AI34" s="47">
        <f t="shared" si="43"/>
        <v>7.0121228653129877E-2</v>
      </c>
      <c r="AJ34" s="47">
        <f t="shared" si="44"/>
        <v>7.571322457580755E-2</v>
      </c>
      <c r="AK34" s="47">
        <f t="shared" si="45"/>
        <v>6.5731611079359292E-2</v>
      </c>
      <c r="AL34" s="47">
        <f t="shared" si="46"/>
        <v>7.65082178324102E-2</v>
      </c>
      <c r="AM34" s="47">
        <f t="shared" si="47"/>
        <v>6.9618048925811624E-2</v>
      </c>
      <c r="AN34" s="47">
        <f t="shared" si="48"/>
        <v>7.4396948923369344E-2</v>
      </c>
      <c r="AO34" s="47">
        <f t="shared" si="49"/>
        <v>6.9140966874349091E-2</v>
      </c>
      <c r="AP34" s="47">
        <f t="shared" si="50"/>
        <v>6.3419562106349373E-2</v>
      </c>
      <c r="AQ34" s="47">
        <f t="shared" si="51"/>
        <v>6.8203476278622777E-2</v>
      </c>
      <c r="AR34" s="47">
        <f t="shared" si="52"/>
        <v>6.8078945546414846E-2</v>
      </c>
      <c r="AS34" s="47">
        <f t="shared" si="53"/>
        <v>7.5006684341913404E-2</v>
      </c>
      <c r="AT34" s="47">
        <f t="shared" si="54"/>
        <v>7.3184745350433747E-2</v>
      </c>
      <c r="AU34" s="47">
        <f t="shared" si="55"/>
        <v>6.9168737213933462E-2</v>
      </c>
      <c r="AV34" s="47">
        <f t="shared" si="56"/>
        <v>7.1945869332451021E-2</v>
      </c>
      <c r="AW34" s="47">
        <f t="shared" si="57"/>
        <v>7.2671686813014225E-2</v>
      </c>
      <c r="AX34" s="47">
        <f t="shared" si="58"/>
        <v>7.5451564533434212E-2</v>
      </c>
      <c r="AY34" s="47">
        <f t="shared" si="59"/>
        <v>6.9545939766644346E-2</v>
      </c>
      <c r="AZ34" s="47">
        <f t="shared" si="60"/>
        <v>7.4851181121595126E-2</v>
      </c>
      <c r="BA34" s="47">
        <f t="shared" si="61"/>
        <v>7.3613191834039859E-2</v>
      </c>
      <c r="BB34" s="47">
        <f t="shared" si="62"/>
        <v>7.5524927549331503E-2</v>
      </c>
      <c r="BC34" s="47">
        <f t="shared" si="63"/>
        <v>6.6048758757627904E-2</v>
      </c>
      <c r="BD34" s="47">
        <f t="shared" si="64"/>
        <v>7.1962172542260922E-2</v>
      </c>
      <c r="BE34" s="47">
        <f t="shared" si="65"/>
        <v>7.0084977058202352E-2</v>
      </c>
      <c r="BF34" s="47">
        <f t="shared" si="66"/>
        <v>7.7319175946619065E-2</v>
      </c>
      <c r="BG34" s="47">
        <f t="shared" si="67"/>
        <v>7.0147705893544077E-2</v>
      </c>
      <c r="BH34" s="47">
        <f t="shared" si="68"/>
        <v>6.7034553516415768E-2</v>
      </c>
      <c r="BI34" s="47">
        <f t="shared" si="69"/>
        <v>6.6294045930153395E-2</v>
      </c>
      <c r="BJ34" s="47">
        <f t="shared" si="70"/>
        <v>6.9359093316099865E-2</v>
      </c>
      <c r="BK34" s="47">
        <f t="shared" si="71"/>
        <v>6.7780740418674323E-2</v>
      </c>
      <c r="BL34" s="47">
        <f t="shared" si="72"/>
        <v>6.8891770798923807E-2</v>
      </c>
      <c r="BM34" s="47">
        <f t="shared" si="73"/>
        <v>7.4787515829035339E-2</v>
      </c>
      <c r="BN34" s="47">
        <f t="shared" si="74"/>
        <v>6.9331349690441704E-2</v>
      </c>
      <c r="BO34" s="47">
        <f t="shared" si="75"/>
        <v>6.5269349585582392E-2</v>
      </c>
      <c r="BP34" s="47">
        <f t="shared" si="76"/>
        <v>7.1928210039317694E-2</v>
      </c>
      <c r="BQ34" s="47">
        <f t="shared" si="77"/>
        <v>7.3935668870181603E-2</v>
      </c>
      <c r="BR34" s="47">
        <f t="shared" si="78"/>
        <v>7.3422772392461852E-2</v>
      </c>
      <c r="BS34" s="47">
        <f t="shared" si="79"/>
        <v>6.7237142083490201E-2</v>
      </c>
      <c r="BT34" s="47">
        <f t="shared" si="80"/>
        <v>6.7706008249685909E-2</v>
      </c>
      <c r="BU34" s="47">
        <f t="shared" si="81"/>
        <v>6.8038648727435591E-2</v>
      </c>
      <c r="BV34" s="47">
        <f t="shared" si="82"/>
        <v>6.6332548302114561E-2</v>
      </c>
      <c r="BW34" s="47">
        <f t="shared" si="83"/>
        <v>7.613336152436144E-2</v>
      </c>
      <c r="BX34" s="47">
        <f t="shared" si="84"/>
        <v>6.7949088449301337E-2</v>
      </c>
      <c r="BY34" s="47">
        <f t="shared" si="85"/>
        <v>7.123833306783775E-2</v>
      </c>
      <c r="BZ34" s="47">
        <f t="shared" si="86"/>
        <v>6.8577564169355107E-2</v>
      </c>
      <c r="CA34" s="47">
        <f t="shared" si="87"/>
        <v>7.2107745313944538E-2</v>
      </c>
      <c r="CB34" s="47">
        <f t="shared" si="88"/>
        <v>7.4604848367774784E-2</v>
      </c>
      <c r="CC34" s="47">
        <f t="shared" si="89"/>
        <v>7.7512224005343772E-2</v>
      </c>
      <c r="CD34" s="47">
        <f t="shared" si="90"/>
        <v>7.0382521810668217E-2</v>
      </c>
      <c r="CE34" s="47">
        <f t="shared" si="91"/>
        <v>6.6163397550818862E-2</v>
      </c>
      <c r="CF34" s="47">
        <f t="shared" si="92"/>
        <v>7.2610715583776478E-2</v>
      </c>
      <c r="CG34" s="47">
        <f t="shared" si="93"/>
        <v>6.5526928113896668E-2</v>
      </c>
      <c r="CH34" s="47">
        <f t="shared" si="94"/>
        <v>6.3610060491740256E-2</v>
      </c>
      <c r="CI34" s="47">
        <f t="shared" si="95"/>
        <v>6.9060135679708951E-2</v>
      </c>
      <c r="CJ34" s="47">
        <f t="shared" si="96"/>
        <v>6.5761158786076301E-2</v>
      </c>
      <c r="CK34" s="47">
        <f t="shared" si="97"/>
        <v>7.3614089230914448E-2</v>
      </c>
      <c r="CL34" s="47">
        <f t="shared" si="98"/>
        <v>6.7594491654540623E-2</v>
      </c>
      <c r="CM34" s="47">
        <f t="shared" si="99"/>
        <v>7.0780039962942354E-2</v>
      </c>
      <c r="CN34" s="47">
        <f t="shared" si="100"/>
        <v>7.0863034633966898E-2</v>
      </c>
      <c r="CO34" s="47">
        <f t="shared" si="101"/>
        <v>6.6309147646748404E-2</v>
      </c>
      <c r="CP34" s="47">
        <f t="shared" si="102"/>
        <v>7.4469094489768475E-2</v>
      </c>
      <c r="CQ34" s="47">
        <f t="shared" si="103"/>
        <v>6.8704800226582236E-2</v>
      </c>
      <c r="CR34" s="47">
        <f t="shared" si="104"/>
        <v>7.654451423744113E-2</v>
      </c>
      <c r="CS34" s="47">
        <f t="shared" si="105"/>
        <v>7.3559964144928866E-2</v>
      </c>
      <c r="CT34" s="47">
        <f t="shared" si="106"/>
        <v>6.8759632082378813E-2</v>
      </c>
      <c r="CU34" s="47">
        <f t="shared" si="107"/>
        <v>7.2051131285894063E-2</v>
      </c>
      <c r="CV34" s="47">
        <f t="shared" si="108"/>
        <v>7.9722861939300768E-2</v>
      </c>
      <c r="CW34" s="47">
        <f t="shared" si="109"/>
        <v>6.9961875449946725E-2</v>
      </c>
      <c r="CX34" s="47">
        <f t="shared" si="110"/>
        <v>6.7162290026209964E-2</v>
      </c>
    </row>
    <row r="35" spans="1:102" x14ac:dyDescent="0.25">
      <c r="B35">
        <f t="shared" si="10"/>
        <v>6</v>
      </c>
      <c r="C35" s="47">
        <f t="shared" si="11"/>
        <v>6.5431931170761182E-2</v>
      </c>
      <c r="D35" s="47">
        <f t="shared" si="12"/>
        <v>7.3315525300938073E-2</v>
      </c>
      <c r="E35" s="47">
        <f t="shared" si="13"/>
        <v>6.8668978378689668E-2</v>
      </c>
      <c r="F35" s="47">
        <f t="shared" si="14"/>
        <v>7.5022784482365823E-2</v>
      </c>
      <c r="G35" s="47">
        <f t="shared" si="15"/>
        <v>6.8678343962256139E-2</v>
      </c>
      <c r="H35" s="47">
        <f t="shared" si="16"/>
        <v>7.648781091121111E-2</v>
      </c>
      <c r="I35" s="47">
        <f t="shared" si="17"/>
        <v>7.0974991996272163E-2</v>
      </c>
      <c r="J35" s="47">
        <f t="shared" si="18"/>
        <v>6.0930356735881833E-2</v>
      </c>
      <c r="K35" s="47">
        <f t="shared" si="19"/>
        <v>7.304073929035354E-2</v>
      </c>
      <c r="L35" s="47">
        <f t="shared" si="20"/>
        <v>7.0744722316055608E-2</v>
      </c>
      <c r="M35" s="47">
        <f t="shared" si="21"/>
        <v>6.6531916022448012E-2</v>
      </c>
      <c r="N35" s="47">
        <f t="shared" si="22"/>
        <v>6.9045467296567881E-2</v>
      </c>
      <c r="O35" s="47">
        <f t="shared" si="23"/>
        <v>6.5059107904268165E-2</v>
      </c>
      <c r="P35" s="47">
        <f t="shared" si="24"/>
        <v>7.2622872485792814E-2</v>
      </c>
      <c r="Q35" s="47">
        <f t="shared" si="25"/>
        <v>7.4468207729202998E-2</v>
      </c>
      <c r="R35" s="47">
        <f t="shared" si="26"/>
        <v>7.1250384978659057E-2</v>
      </c>
      <c r="S35" s="47">
        <f t="shared" si="27"/>
        <v>7.8092668113745267E-2</v>
      </c>
      <c r="T35" s="47">
        <f t="shared" si="28"/>
        <v>6.4705537219440348E-2</v>
      </c>
      <c r="U35" s="47">
        <f t="shared" si="29"/>
        <v>6.5521917377148867E-2</v>
      </c>
      <c r="V35" s="47">
        <f t="shared" si="30"/>
        <v>7.4638900770118727E-2</v>
      </c>
      <c r="W35" s="47">
        <f t="shared" si="31"/>
        <v>7.4493336288293743E-2</v>
      </c>
      <c r="X35" s="47">
        <f t="shared" si="32"/>
        <v>7.3248351090076907E-2</v>
      </c>
      <c r="Y35" s="47">
        <f t="shared" si="33"/>
        <v>6.2911359169971551E-2</v>
      </c>
      <c r="Z35" s="47">
        <f t="shared" si="34"/>
        <v>7.4394365736909607E-2</v>
      </c>
      <c r="AA35" s="47">
        <f t="shared" si="35"/>
        <v>6.7396774751792884E-2</v>
      </c>
      <c r="AB35" s="47">
        <f t="shared" si="36"/>
        <v>6.8481615076658162E-2</v>
      </c>
      <c r="AC35" s="47">
        <f t="shared" si="37"/>
        <v>6.9511029981282765E-2</v>
      </c>
      <c r="AD35" s="47">
        <f t="shared" si="38"/>
        <v>7.6504697208975431E-2</v>
      </c>
      <c r="AE35" s="47">
        <f t="shared" si="39"/>
        <v>6.0209965211077542E-2</v>
      </c>
      <c r="AF35" s="47">
        <f t="shared" si="40"/>
        <v>6.5336036609990322E-2</v>
      </c>
      <c r="AG35" s="47">
        <f t="shared" si="41"/>
        <v>7.6049468055185351E-2</v>
      </c>
      <c r="AH35" s="47">
        <f t="shared" si="42"/>
        <v>6.8222121451772547E-2</v>
      </c>
      <c r="AI35" s="47">
        <f t="shared" si="43"/>
        <v>6.8070798917223313E-2</v>
      </c>
      <c r="AJ35" s="47">
        <f t="shared" si="44"/>
        <v>7.6696214465048027E-2</v>
      </c>
      <c r="AK35" s="47">
        <f t="shared" si="45"/>
        <v>6.644745323113245E-2</v>
      </c>
      <c r="AL35" s="47">
        <f t="shared" si="46"/>
        <v>7.7353927298587116E-2</v>
      </c>
      <c r="AM35" s="47">
        <f t="shared" si="47"/>
        <v>6.8094953118593732E-2</v>
      </c>
      <c r="AN35" s="47">
        <f t="shared" si="48"/>
        <v>7.4022185756503725E-2</v>
      </c>
      <c r="AO35" s="47">
        <f t="shared" si="49"/>
        <v>6.8923741277841344E-2</v>
      </c>
      <c r="AP35" s="47">
        <f t="shared" si="50"/>
        <v>6.4542297614123501E-2</v>
      </c>
      <c r="AQ35" s="47">
        <f t="shared" si="51"/>
        <v>7.2911403232249705E-2</v>
      </c>
      <c r="AR35" s="47">
        <f t="shared" si="52"/>
        <v>6.8349805579409256E-2</v>
      </c>
      <c r="AS35" s="47">
        <f t="shared" si="53"/>
        <v>7.2751704812101151E-2</v>
      </c>
      <c r="AT35" s="47">
        <f t="shared" si="54"/>
        <v>6.731631933606913E-2</v>
      </c>
      <c r="AU35" s="47">
        <f t="shared" si="55"/>
        <v>6.939536703113712E-2</v>
      </c>
      <c r="AV35" s="47">
        <f t="shared" si="56"/>
        <v>6.9902334527600307E-2</v>
      </c>
      <c r="AW35" s="47">
        <f t="shared" si="57"/>
        <v>7.5649968989844357E-2</v>
      </c>
      <c r="AX35" s="47">
        <f t="shared" si="58"/>
        <v>7.5767956270293729E-2</v>
      </c>
      <c r="AY35" s="47">
        <f t="shared" si="59"/>
        <v>7.326262531278066E-2</v>
      </c>
      <c r="AZ35" s="47">
        <f t="shared" si="60"/>
        <v>7.3826157598139402E-2</v>
      </c>
      <c r="BA35" s="47">
        <f t="shared" si="61"/>
        <v>7.3333446673431696E-2</v>
      </c>
      <c r="BB35" s="47">
        <f t="shared" si="62"/>
        <v>7.6896961752448367E-2</v>
      </c>
      <c r="BC35" s="47">
        <f t="shared" si="63"/>
        <v>6.2469770558775117E-2</v>
      </c>
      <c r="BD35" s="47">
        <f t="shared" si="64"/>
        <v>7.0251929221025175E-2</v>
      </c>
      <c r="BE35" s="47">
        <f t="shared" si="65"/>
        <v>7.0667936413544422E-2</v>
      </c>
      <c r="BF35" s="47">
        <f t="shared" si="66"/>
        <v>7.4668432697316142E-2</v>
      </c>
      <c r="BG35" s="47">
        <f t="shared" si="67"/>
        <v>6.8934165043472051E-2</v>
      </c>
      <c r="BH35" s="47">
        <f t="shared" si="68"/>
        <v>6.7087148307174035E-2</v>
      </c>
      <c r="BI35" s="47">
        <f t="shared" si="69"/>
        <v>6.5778514742114005E-2</v>
      </c>
      <c r="BJ35" s="47">
        <f t="shared" si="70"/>
        <v>6.8587090787740848E-2</v>
      </c>
      <c r="BK35" s="47">
        <f t="shared" si="71"/>
        <v>6.6796788865108717E-2</v>
      </c>
      <c r="BL35" s="47">
        <f t="shared" si="72"/>
        <v>6.6933210544093791E-2</v>
      </c>
      <c r="BM35" s="47">
        <f t="shared" si="73"/>
        <v>7.4126043682776782E-2</v>
      </c>
      <c r="BN35" s="47">
        <f t="shared" si="74"/>
        <v>6.863368644755441E-2</v>
      </c>
      <c r="BO35" s="47">
        <f t="shared" si="75"/>
        <v>6.368320520128605E-2</v>
      </c>
      <c r="BP35" s="47">
        <f t="shared" si="76"/>
        <v>7.2196840106832874E-2</v>
      </c>
      <c r="BQ35" s="47">
        <f t="shared" si="77"/>
        <v>7.7248338780791126E-2</v>
      </c>
      <c r="BR35" s="47">
        <f t="shared" si="78"/>
        <v>7.1395020465246595E-2</v>
      </c>
      <c r="BS35" s="47">
        <f t="shared" si="79"/>
        <v>6.8928192986229667E-2</v>
      </c>
      <c r="BT35" s="47">
        <f t="shared" si="80"/>
        <v>6.8061630868980011E-2</v>
      </c>
      <c r="BU35" s="47">
        <f t="shared" si="81"/>
        <v>6.9040648085546052E-2</v>
      </c>
      <c r="BV35" s="47">
        <f t="shared" si="82"/>
        <v>6.8285520636653677E-2</v>
      </c>
      <c r="BW35" s="47">
        <f t="shared" si="83"/>
        <v>7.7039694149212121E-2</v>
      </c>
      <c r="BX35" s="47">
        <f t="shared" si="84"/>
        <v>6.9138410443548529E-2</v>
      </c>
      <c r="BY35" s="47">
        <f t="shared" si="85"/>
        <v>6.8591499864190414E-2</v>
      </c>
      <c r="BZ35" s="47">
        <f t="shared" si="86"/>
        <v>6.9611784034075697E-2</v>
      </c>
      <c r="CA35" s="47">
        <f t="shared" si="87"/>
        <v>7.0835042691467176E-2</v>
      </c>
      <c r="CB35" s="47">
        <f t="shared" si="88"/>
        <v>7.6442755074186367E-2</v>
      </c>
      <c r="CC35" s="47">
        <f t="shared" si="89"/>
        <v>7.826816556706595E-2</v>
      </c>
      <c r="CD35" s="47">
        <f t="shared" si="90"/>
        <v>6.8071771827122526E-2</v>
      </c>
      <c r="CE35" s="47">
        <f t="shared" si="91"/>
        <v>6.5250130515963636E-2</v>
      </c>
      <c r="CF35" s="47">
        <f t="shared" si="92"/>
        <v>7.6049436152679353E-2</v>
      </c>
      <c r="CG35" s="47">
        <f t="shared" si="93"/>
        <v>6.6807160021328346E-2</v>
      </c>
      <c r="CH35" s="47">
        <f t="shared" si="94"/>
        <v>6.1720127833440323E-2</v>
      </c>
      <c r="CI35" s="47">
        <f t="shared" si="95"/>
        <v>6.9368039845234195E-2</v>
      </c>
      <c r="CJ35" s="47">
        <f t="shared" si="96"/>
        <v>6.8253969296110203E-2</v>
      </c>
      <c r="CK35" s="47">
        <f t="shared" si="97"/>
        <v>7.5776511837717012E-2</v>
      </c>
      <c r="CL35" s="47">
        <f t="shared" si="98"/>
        <v>6.7716434767534001E-2</v>
      </c>
      <c r="CM35" s="47">
        <f t="shared" si="99"/>
        <v>7.182818721788467E-2</v>
      </c>
      <c r="CN35" s="47">
        <f t="shared" si="100"/>
        <v>7.2396590089943771E-2</v>
      </c>
      <c r="CO35" s="47">
        <f t="shared" si="101"/>
        <v>6.4888698492940336E-2</v>
      </c>
      <c r="CP35" s="47">
        <f t="shared" si="102"/>
        <v>7.4754526220632778E-2</v>
      </c>
      <c r="CQ35" s="47">
        <f t="shared" si="103"/>
        <v>6.8281204908327897E-2</v>
      </c>
      <c r="CR35" s="47">
        <f t="shared" si="104"/>
        <v>7.5487775823627742E-2</v>
      </c>
      <c r="CS35" s="47">
        <f t="shared" si="105"/>
        <v>7.209874520639363E-2</v>
      </c>
      <c r="CT35" s="47">
        <f t="shared" si="106"/>
        <v>6.9875498979374992E-2</v>
      </c>
      <c r="CU35" s="47">
        <f t="shared" si="107"/>
        <v>7.5694087527581402E-2</v>
      </c>
      <c r="CV35" s="47">
        <f t="shared" si="108"/>
        <v>8.11817530910173E-2</v>
      </c>
      <c r="CW35" s="47">
        <f t="shared" si="109"/>
        <v>7.2428842395665494E-2</v>
      </c>
      <c r="CX35" s="47">
        <f t="shared" si="110"/>
        <v>6.763146925131408E-2</v>
      </c>
    </row>
    <row r="36" spans="1:102" ht="45" customHeight="1" x14ac:dyDescent="0.25">
      <c r="A36" s="57" t="s">
        <v>107</v>
      </c>
      <c r="B36">
        <f t="shared" si="10"/>
        <v>7</v>
      </c>
      <c r="C36" s="47">
        <f t="shared" si="11"/>
        <v>6.4471599507925303E-2</v>
      </c>
      <c r="D36" s="47">
        <f t="shared" si="12"/>
        <v>7.2440194864444848E-2</v>
      </c>
      <c r="E36" s="47">
        <f t="shared" si="13"/>
        <v>6.7695780833483155E-2</v>
      </c>
      <c r="F36" s="47">
        <f t="shared" si="14"/>
        <v>7.3178609619844695E-2</v>
      </c>
      <c r="G36" s="47">
        <f t="shared" si="15"/>
        <v>7.1723584522237996E-2</v>
      </c>
      <c r="H36" s="47">
        <f t="shared" si="16"/>
        <v>7.6622712031567369E-2</v>
      </c>
      <c r="I36" s="47">
        <f t="shared" si="17"/>
        <v>7.0410733255446417E-2</v>
      </c>
      <c r="J36" s="47">
        <f t="shared" si="18"/>
        <v>6.3283027358800967E-2</v>
      </c>
      <c r="K36" s="47">
        <f t="shared" si="19"/>
        <v>7.1731920669529922E-2</v>
      </c>
      <c r="L36" s="47">
        <f t="shared" si="20"/>
        <v>6.9967001636900839E-2</v>
      </c>
      <c r="M36" s="47">
        <f t="shared" si="21"/>
        <v>6.5925172760830042E-2</v>
      </c>
      <c r="N36" s="47">
        <f t="shared" si="22"/>
        <v>7.0407588616323721E-2</v>
      </c>
      <c r="O36" s="47">
        <f t="shared" si="23"/>
        <v>6.3865196218935508E-2</v>
      </c>
      <c r="P36" s="47">
        <f t="shared" si="24"/>
        <v>7.3486353720559075E-2</v>
      </c>
      <c r="Q36" s="47">
        <f t="shared" si="25"/>
        <v>7.2720960275541147E-2</v>
      </c>
      <c r="R36" s="47">
        <f t="shared" si="26"/>
        <v>7.0539450530289455E-2</v>
      </c>
      <c r="S36" s="47">
        <f t="shared" si="27"/>
        <v>7.7647012879126009E-2</v>
      </c>
      <c r="T36" s="47">
        <f t="shared" si="28"/>
        <v>6.4829360976658632E-2</v>
      </c>
      <c r="U36" s="47">
        <f t="shared" si="29"/>
        <v>6.9557000400025826E-2</v>
      </c>
      <c r="V36" s="47">
        <f t="shared" si="30"/>
        <v>7.6027534973346064E-2</v>
      </c>
      <c r="W36" s="47">
        <f t="shared" si="31"/>
        <v>6.9801336930628427E-2</v>
      </c>
      <c r="X36" s="47">
        <f t="shared" si="32"/>
        <v>7.5347045475048655E-2</v>
      </c>
      <c r="Y36" s="47">
        <f t="shared" si="33"/>
        <v>6.5515408583453061E-2</v>
      </c>
      <c r="Z36" s="47">
        <f t="shared" si="34"/>
        <v>7.355365499391453E-2</v>
      </c>
      <c r="AA36" s="47">
        <f t="shared" si="35"/>
        <v>6.5943804564474073E-2</v>
      </c>
      <c r="AB36" s="47">
        <f t="shared" si="36"/>
        <v>7.0023170847648405E-2</v>
      </c>
      <c r="AC36" s="47">
        <f t="shared" si="37"/>
        <v>6.9979673060409683E-2</v>
      </c>
      <c r="AD36" s="47">
        <f t="shared" si="38"/>
        <v>7.1015278827024145E-2</v>
      </c>
      <c r="AE36" s="47">
        <f t="shared" si="39"/>
        <v>6.288872085561216E-2</v>
      </c>
      <c r="AF36" s="47">
        <f t="shared" si="40"/>
        <v>6.6947728482944238E-2</v>
      </c>
      <c r="AG36" s="47">
        <f t="shared" si="41"/>
        <v>7.6245243261328408E-2</v>
      </c>
      <c r="AH36" s="47">
        <f t="shared" si="42"/>
        <v>6.6557484057712502E-2</v>
      </c>
      <c r="AI36" s="47">
        <f t="shared" si="43"/>
        <v>6.8524311407908281E-2</v>
      </c>
      <c r="AJ36" s="47">
        <f t="shared" si="44"/>
        <v>7.7896432011015204E-2</v>
      </c>
      <c r="AK36" s="47">
        <f t="shared" si="45"/>
        <v>6.8870279942612578E-2</v>
      </c>
      <c r="AL36" s="47">
        <f t="shared" si="46"/>
        <v>7.7740452358315851E-2</v>
      </c>
      <c r="AM36" s="47">
        <f t="shared" si="47"/>
        <v>6.8568222510500154E-2</v>
      </c>
      <c r="AN36" s="47">
        <f t="shared" si="48"/>
        <v>7.3308953619762862E-2</v>
      </c>
      <c r="AO36" s="47">
        <f t="shared" si="49"/>
        <v>7.0406807215747033E-2</v>
      </c>
      <c r="AP36" s="47">
        <f t="shared" si="50"/>
        <v>6.6255783210971905E-2</v>
      </c>
      <c r="AQ36" s="47">
        <f t="shared" si="51"/>
        <v>7.6050063877704827E-2</v>
      </c>
      <c r="AR36" s="47">
        <f t="shared" si="52"/>
        <v>6.8404739480680224E-2</v>
      </c>
      <c r="AS36" s="47">
        <f t="shared" si="53"/>
        <v>7.1363051252739451E-2</v>
      </c>
      <c r="AT36" s="47">
        <f t="shared" si="54"/>
        <v>7.183328115029651E-2</v>
      </c>
      <c r="AU36" s="47">
        <f t="shared" si="55"/>
        <v>7.0986623197568738E-2</v>
      </c>
      <c r="AV36" s="47">
        <f t="shared" si="56"/>
        <v>7.1872232288798577E-2</v>
      </c>
      <c r="AW36" s="47">
        <f t="shared" si="57"/>
        <v>7.6278035013204321E-2</v>
      </c>
      <c r="AX36" s="47">
        <f t="shared" si="58"/>
        <v>7.5935560432108209E-2</v>
      </c>
      <c r="AY36" s="47">
        <f t="shared" si="59"/>
        <v>7.4409828645339612E-2</v>
      </c>
      <c r="AZ36" s="47">
        <f t="shared" si="60"/>
        <v>7.3113989763039511E-2</v>
      </c>
      <c r="BA36" s="47">
        <f t="shared" si="61"/>
        <v>7.2794368118417899E-2</v>
      </c>
      <c r="BB36" s="47">
        <f t="shared" si="62"/>
        <v>8.0525683493748862E-2</v>
      </c>
      <c r="BC36" s="47">
        <f t="shared" si="63"/>
        <v>6.1487129574105834E-2</v>
      </c>
      <c r="BD36" s="47">
        <f t="shared" si="64"/>
        <v>7.2846231321326851E-2</v>
      </c>
      <c r="BE36" s="47">
        <f t="shared" si="65"/>
        <v>6.9593333673516819E-2</v>
      </c>
      <c r="BF36" s="47">
        <f t="shared" si="66"/>
        <v>7.4535967979931908E-2</v>
      </c>
      <c r="BG36" s="47">
        <f t="shared" si="67"/>
        <v>6.8746730820833296E-2</v>
      </c>
      <c r="BH36" s="47">
        <f t="shared" si="68"/>
        <v>7.0853211788059992E-2</v>
      </c>
      <c r="BI36" s="47">
        <f t="shared" si="69"/>
        <v>6.7158967684739418E-2</v>
      </c>
      <c r="BJ36" s="47">
        <f t="shared" si="70"/>
        <v>6.6035347548954654E-2</v>
      </c>
      <c r="BK36" s="47">
        <f t="shared" si="71"/>
        <v>6.3511704308843259E-2</v>
      </c>
      <c r="BL36" s="47">
        <f t="shared" si="72"/>
        <v>6.3065746783051005E-2</v>
      </c>
      <c r="BM36" s="47">
        <f t="shared" si="73"/>
        <v>7.4743014737888913E-2</v>
      </c>
      <c r="BN36" s="47">
        <f t="shared" si="74"/>
        <v>6.8434098508014879E-2</v>
      </c>
      <c r="BO36" s="47">
        <f t="shared" si="75"/>
        <v>5.9661207506302778E-2</v>
      </c>
      <c r="BP36" s="47">
        <f t="shared" si="76"/>
        <v>7.4875185832143962E-2</v>
      </c>
      <c r="BQ36" s="47">
        <f t="shared" si="77"/>
        <v>7.8282149286799343E-2</v>
      </c>
      <c r="BR36" s="47">
        <f t="shared" si="78"/>
        <v>7.0323167549385335E-2</v>
      </c>
      <c r="BS36" s="47">
        <f t="shared" si="79"/>
        <v>7.1656438980366444E-2</v>
      </c>
      <c r="BT36" s="47">
        <f t="shared" si="80"/>
        <v>6.7757222094687874E-2</v>
      </c>
      <c r="BU36" s="47">
        <f t="shared" si="81"/>
        <v>6.9070687673819187E-2</v>
      </c>
      <c r="BV36" s="47">
        <f t="shared" si="82"/>
        <v>7.1841313222350531E-2</v>
      </c>
      <c r="BW36" s="47">
        <f t="shared" si="83"/>
        <v>7.4564150256810804E-2</v>
      </c>
      <c r="BX36" s="47">
        <f t="shared" si="84"/>
        <v>6.9771372120166181E-2</v>
      </c>
      <c r="BY36" s="47">
        <f t="shared" si="85"/>
        <v>6.8679967020523855E-2</v>
      </c>
      <c r="BZ36" s="47">
        <f t="shared" si="86"/>
        <v>6.8144109937996647E-2</v>
      </c>
      <c r="CA36" s="47">
        <f t="shared" si="87"/>
        <v>7.4635791277158775E-2</v>
      </c>
      <c r="CB36" s="47">
        <f t="shared" si="88"/>
        <v>7.6326890499243516E-2</v>
      </c>
      <c r="CC36" s="47">
        <f t="shared" si="89"/>
        <v>7.8153372478777558E-2</v>
      </c>
      <c r="CD36" s="47">
        <f t="shared" si="90"/>
        <v>6.7515328402618327E-2</v>
      </c>
      <c r="CE36" s="47">
        <f t="shared" si="91"/>
        <v>6.6420314318670418E-2</v>
      </c>
      <c r="CF36" s="47">
        <f t="shared" si="92"/>
        <v>7.7159329296685064E-2</v>
      </c>
      <c r="CG36" s="47">
        <f t="shared" si="93"/>
        <v>6.6819006543377024E-2</v>
      </c>
      <c r="CH36" s="47">
        <f t="shared" si="94"/>
        <v>5.9410938760883839E-2</v>
      </c>
      <c r="CI36" s="47">
        <f t="shared" si="95"/>
        <v>6.8311443255914012E-2</v>
      </c>
      <c r="CJ36" s="47">
        <f t="shared" si="96"/>
        <v>7.2003456096891613E-2</v>
      </c>
      <c r="CK36" s="47">
        <f t="shared" si="97"/>
        <v>7.6540374668019176E-2</v>
      </c>
      <c r="CL36" s="47">
        <f t="shared" si="98"/>
        <v>6.8933678035588836E-2</v>
      </c>
      <c r="CM36" s="47">
        <f t="shared" si="99"/>
        <v>7.0593818041780554E-2</v>
      </c>
      <c r="CN36" s="47">
        <f t="shared" si="100"/>
        <v>7.1258449834021506E-2</v>
      </c>
      <c r="CO36" s="47">
        <f t="shared" si="101"/>
        <v>6.2629957206715756E-2</v>
      </c>
      <c r="CP36" s="47">
        <f t="shared" si="102"/>
        <v>7.5115918936763254E-2</v>
      </c>
      <c r="CQ36" s="47">
        <f t="shared" si="103"/>
        <v>6.794110298919237E-2</v>
      </c>
      <c r="CR36" s="47">
        <f t="shared" si="104"/>
        <v>7.6497065291010954E-2</v>
      </c>
      <c r="CS36" s="47">
        <f t="shared" si="105"/>
        <v>7.1824351285493665E-2</v>
      </c>
      <c r="CT36" s="47">
        <f t="shared" si="106"/>
        <v>6.9600222330252828E-2</v>
      </c>
      <c r="CU36" s="47">
        <f t="shared" si="107"/>
        <v>7.4728680284723029E-2</v>
      </c>
      <c r="CV36" s="47">
        <f t="shared" si="108"/>
        <v>8.0646732495477852E-2</v>
      </c>
      <c r="CW36" s="47">
        <f t="shared" si="109"/>
        <v>7.1584963139205052E-2</v>
      </c>
      <c r="CX36" s="47">
        <f t="shared" si="110"/>
        <v>6.8121290304376719E-2</v>
      </c>
    </row>
    <row r="37" spans="1:102" x14ac:dyDescent="0.25">
      <c r="A37" s="57"/>
      <c r="B37">
        <f t="shared" si="10"/>
        <v>8</v>
      </c>
      <c r="C37" s="47">
        <f t="shared" si="11"/>
        <v>6.7717280047083092E-2</v>
      </c>
      <c r="D37" s="47">
        <f t="shared" si="12"/>
        <v>7.431839237924881E-2</v>
      </c>
      <c r="E37" s="47">
        <f t="shared" si="13"/>
        <v>6.7748695097837139E-2</v>
      </c>
      <c r="F37" s="47">
        <f t="shared" si="14"/>
        <v>7.2608560855544999E-2</v>
      </c>
      <c r="G37" s="47">
        <f t="shared" si="15"/>
        <v>6.8976985171258443E-2</v>
      </c>
      <c r="H37" s="47">
        <f t="shared" si="16"/>
        <v>7.4821550233300935E-2</v>
      </c>
      <c r="I37" s="47">
        <f t="shared" si="17"/>
        <v>6.8677932447181636E-2</v>
      </c>
      <c r="J37" s="47">
        <f t="shared" si="18"/>
        <v>6.3912380052033868E-2</v>
      </c>
      <c r="K37" s="47">
        <f t="shared" si="19"/>
        <v>7.587565471756752E-2</v>
      </c>
      <c r="L37" s="47">
        <f t="shared" si="20"/>
        <v>7.1193804938889535E-2</v>
      </c>
      <c r="M37" s="47">
        <f t="shared" si="21"/>
        <v>6.3925418615192242E-2</v>
      </c>
      <c r="N37" s="47">
        <f t="shared" si="22"/>
        <v>7.0014007525113039E-2</v>
      </c>
      <c r="O37" s="47">
        <f t="shared" si="23"/>
        <v>6.2985182481368807E-2</v>
      </c>
      <c r="P37" s="47">
        <f t="shared" si="24"/>
        <v>7.4152170772733256E-2</v>
      </c>
      <c r="Q37" s="47">
        <f t="shared" si="25"/>
        <v>7.3073328443005403E-2</v>
      </c>
      <c r="R37" s="47">
        <f t="shared" si="26"/>
        <v>7.0797615213161358E-2</v>
      </c>
      <c r="S37" s="47">
        <f t="shared" si="27"/>
        <v>8.0547135669842881E-2</v>
      </c>
      <c r="T37" s="47">
        <f t="shared" si="28"/>
        <v>6.3501375188710726E-2</v>
      </c>
      <c r="U37" s="47">
        <f t="shared" si="29"/>
        <v>6.9166962611895269E-2</v>
      </c>
      <c r="V37" s="47">
        <f t="shared" si="30"/>
        <v>7.3926320173034035E-2</v>
      </c>
      <c r="W37" s="47">
        <f t="shared" si="31"/>
        <v>6.7022535335221706E-2</v>
      </c>
      <c r="X37" s="47">
        <f t="shared" si="32"/>
        <v>7.6730776003640658E-2</v>
      </c>
      <c r="Y37" s="47">
        <f t="shared" si="33"/>
        <v>6.28944613832947E-2</v>
      </c>
      <c r="Z37" s="47">
        <f t="shared" si="34"/>
        <v>7.1874559782736713E-2</v>
      </c>
      <c r="AA37" s="47">
        <f t="shared" si="35"/>
        <v>6.3569922971984674E-2</v>
      </c>
      <c r="AB37" s="47">
        <f t="shared" si="36"/>
        <v>7.1247574447401638E-2</v>
      </c>
      <c r="AC37" s="47">
        <f t="shared" si="37"/>
        <v>6.9990560602549406E-2</v>
      </c>
      <c r="AD37" s="47">
        <f t="shared" si="38"/>
        <v>7.2451406965312271E-2</v>
      </c>
      <c r="AE37" s="47">
        <f t="shared" si="39"/>
        <v>5.9587146589808064E-2</v>
      </c>
      <c r="AF37" s="47">
        <f t="shared" si="40"/>
        <v>6.506329034886732E-2</v>
      </c>
      <c r="AG37" s="47">
        <f t="shared" si="41"/>
        <v>8.2220624678318852E-2</v>
      </c>
      <c r="AH37" s="47">
        <f t="shared" si="42"/>
        <v>6.4617031091781046E-2</v>
      </c>
      <c r="AI37" s="47">
        <f t="shared" si="43"/>
        <v>7.1032541242620942E-2</v>
      </c>
      <c r="AJ37" s="47">
        <f t="shared" si="44"/>
        <v>8.1194769027575692E-2</v>
      </c>
      <c r="AK37" s="47">
        <f t="shared" si="45"/>
        <v>6.4255140133649538E-2</v>
      </c>
      <c r="AL37" s="47">
        <f t="shared" si="46"/>
        <v>7.6199073362731629E-2</v>
      </c>
      <c r="AM37" s="47">
        <f t="shared" si="47"/>
        <v>7.0472615751737702E-2</v>
      </c>
      <c r="AN37" s="47">
        <f t="shared" si="48"/>
        <v>7.3217530805921957E-2</v>
      </c>
      <c r="AO37" s="47">
        <f t="shared" si="49"/>
        <v>6.8277785745748998E-2</v>
      </c>
      <c r="AP37" s="47">
        <f t="shared" si="50"/>
        <v>6.357200343057412E-2</v>
      </c>
      <c r="AQ37" s="47">
        <f t="shared" si="51"/>
        <v>7.8457993059616163E-2</v>
      </c>
      <c r="AR37" s="47">
        <f t="shared" si="52"/>
        <v>6.7543474664524067E-2</v>
      </c>
      <c r="AS37" s="47">
        <f t="shared" si="53"/>
        <v>7.0706387731976419E-2</v>
      </c>
      <c r="AT37" s="47">
        <f t="shared" si="54"/>
        <v>7.0703113714138704E-2</v>
      </c>
      <c r="AU37" s="47">
        <f t="shared" si="55"/>
        <v>6.8010547834374449E-2</v>
      </c>
      <c r="AV37" s="47">
        <f t="shared" si="56"/>
        <v>7.3556758759556085E-2</v>
      </c>
      <c r="AW37" s="47">
        <f t="shared" si="57"/>
        <v>7.5794024340110122E-2</v>
      </c>
      <c r="AX37" s="47">
        <f t="shared" si="58"/>
        <v>7.6969211579887842E-2</v>
      </c>
      <c r="AY37" s="47">
        <f t="shared" si="59"/>
        <v>7.3957397838797109E-2</v>
      </c>
      <c r="AZ37" s="47">
        <f t="shared" si="60"/>
        <v>7.0473058407293176E-2</v>
      </c>
      <c r="BA37" s="47">
        <f t="shared" si="61"/>
        <v>7.2960018364563881E-2</v>
      </c>
      <c r="BB37" s="47">
        <f t="shared" si="62"/>
        <v>7.827590344895069E-2</v>
      </c>
      <c r="BC37" s="47">
        <f t="shared" si="63"/>
        <v>6.2030293571793439E-2</v>
      </c>
      <c r="BD37" s="47">
        <f t="shared" si="64"/>
        <v>7.3718769507848003E-2</v>
      </c>
      <c r="BE37" s="47">
        <f t="shared" si="65"/>
        <v>7.010238107781154E-2</v>
      </c>
      <c r="BF37" s="47">
        <f t="shared" si="66"/>
        <v>7.3261421328689583E-2</v>
      </c>
      <c r="BG37" s="47">
        <f t="shared" si="67"/>
        <v>7.0421773494986045E-2</v>
      </c>
      <c r="BH37" s="47">
        <f t="shared" si="68"/>
        <v>7.4735388914454234E-2</v>
      </c>
      <c r="BI37" s="47">
        <f t="shared" si="69"/>
        <v>6.849643749211265E-2</v>
      </c>
      <c r="BJ37" s="47">
        <f t="shared" si="70"/>
        <v>6.8573971331088959E-2</v>
      </c>
      <c r="BK37" s="47">
        <f t="shared" si="71"/>
        <v>6.4499568639099628E-2</v>
      </c>
      <c r="BL37" s="47">
        <f t="shared" si="72"/>
        <v>6.1994923198537215E-2</v>
      </c>
      <c r="BM37" s="47">
        <f t="shared" si="73"/>
        <v>7.7909405078598268E-2</v>
      </c>
      <c r="BN37" s="47">
        <f t="shared" si="74"/>
        <v>6.889255838636528E-2</v>
      </c>
      <c r="BO37" s="47">
        <f t="shared" si="75"/>
        <v>6.0307742069179188E-2</v>
      </c>
      <c r="BP37" s="47">
        <f t="shared" si="76"/>
        <v>7.5795807204784488E-2</v>
      </c>
      <c r="BQ37" s="47">
        <f t="shared" si="77"/>
        <v>7.8223439533456118E-2</v>
      </c>
      <c r="BR37" s="47">
        <f t="shared" si="78"/>
        <v>6.8213248552181915E-2</v>
      </c>
      <c r="BS37" s="47">
        <f t="shared" si="79"/>
        <v>7.055512621282635E-2</v>
      </c>
      <c r="BT37" s="47">
        <f t="shared" si="80"/>
        <v>7.0009732768888541E-2</v>
      </c>
      <c r="BU37" s="47">
        <f t="shared" si="81"/>
        <v>6.5437657625043416E-2</v>
      </c>
      <c r="BV37" s="47">
        <f t="shared" si="82"/>
        <v>7.0236364488321962E-2</v>
      </c>
      <c r="BW37" s="47">
        <f t="shared" si="83"/>
        <v>7.290640721125087E-2</v>
      </c>
      <c r="BX37" s="47">
        <f t="shared" si="84"/>
        <v>6.8423608301653518E-2</v>
      </c>
      <c r="BY37" s="47">
        <f t="shared" si="85"/>
        <v>7.1432592610118209E-2</v>
      </c>
      <c r="BZ37" s="47">
        <f t="shared" si="86"/>
        <v>7.0692330305920426E-2</v>
      </c>
      <c r="CA37" s="47">
        <f t="shared" si="87"/>
        <v>7.1651705391594017E-2</v>
      </c>
      <c r="CB37" s="47">
        <f t="shared" si="88"/>
        <v>7.5777292720131284E-2</v>
      </c>
      <c r="CC37" s="47">
        <f t="shared" si="89"/>
        <v>7.8253866144916737E-2</v>
      </c>
      <c r="CD37" s="47">
        <f t="shared" si="90"/>
        <v>7.0197029644197523E-2</v>
      </c>
      <c r="CE37" s="47">
        <f t="shared" si="91"/>
        <v>6.2287701253447195E-2</v>
      </c>
      <c r="CF37" s="47">
        <f t="shared" si="92"/>
        <v>7.6805739898560821E-2</v>
      </c>
      <c r="CG37" s="47">
        <f t="shared" si="93"/>
        <v>6.7718917626700056E-2</v>
      </c>
      <c r="CH37" s="47">
        <f t="shared" si="94"/>
        <v>5.8475137670607136E-2</v>
      </c>
      <c r="CI37" s="47">
        <f t="shared" si="95"/>
        <v>6.5849479075671513E-2</v>
      </c>
      <c r="CJ37" s="47">
        <f t="shared" si="96"/>
        <v>7.2152265266465246E-2</v>
      </c>
      <c r="CK37" s="47">
        <f t="shared" si="97"/>
        <v>7.6198843787379705E-2</v>
      </c>
      <c r="CL37" s="47">
        <f t="shared" si="98"/>
        <v>6.8219123516940552E-2</v>
      </c>
      <c r="CM37" s="47">
        <f t="shared" si="99"/>
        <v>6.6988565465301075E-2</v>
      </c>
      <c r="CN37" s="47">
        <f t="shared" si="100"/>
        <v>6.9348086937206205E-2</v>
      </c>
      <c r="CO37" s="47">
        <f t="shared" si="101"/>
        <v>6.1110637037213096E-2</v>
      </c>
      <c r="CP37" s="47">
        <f t="shared" si="102"/>
        <v>7.4663193010086906E-2</v>
      </c>
      <c r="CQ37" s="47">
        <f t="shared" si="103"/>
        <v>6.5825726590399342E-2</v>
      </c>
      <c r="CR37" s="47">
        <f t="shared" si="104"/>
        <v>7.679726459460362E-2</v>
      </c>
      <c r="CS37" s="47">
        <f t="shared" si="105"/>
        <v>7.1132666998880947E-2</v>
      </c>
      <c r="CT37" s="47">
        <f t="shared" si="106"/>
        <v>6.807909948641172E-2</v>
      </c>
      <c r="CU37" s="47">
        <f t="shared" si="107"/>
        <v>7.7143999905184293E-2</v>
      </c>
      <c r="CV37" s="47">
        <f t="shared" si="108"/>
        <v>7.9749988148839282E-2</v>
      </c>
      <c r="CW37" s="47">
        <f t="shared" si="109"/>
        <v>7.4161954549131867E-2</v>
      </c>
      <c r="CX37" s="47">
        <f t="shared" si="110"/>
        <v>6.7872858111085593E-2</v>
      </c>
    </row>
    <row r="38" spans="1:102" x14ac:dyDescent="0.25">
      <c r="A38" s="57"/>
      <c r="B38">
        <f t="shared" si="10"/>
        <v>9</v>
      </c>
      <c r="C38" s="47">
        <f t="shared" si="11"/>
        <v>6.7124406196086853E-2</v>
      </c>
      <c r="D38" s="47">
        <f t="shared" si="12"/>
        <v>7.6132237939403741E-2</v>
      </c>
      <c r="E38" s="47">
        <f t="shared" si="13"/>
        <v>6.7375728504927651E-2</v>
      </c>
      <c r="F38" s="47">
        <f t="shared" si="14"/>
        <v>7.0546383748000832E-2</v>
      </c>
      <c r="G38" s="47">
        <f t="shared" si="15"/>
        <v>7.097806869014725E-2</v>
      </c>
      <c r="H38" s="47">
        <f t="shared" si="16"/>
        <v>7.288317983669515E-2</v>
      </c>
      <c r="I38" s="47">
        <f t="shared" si="17"/>
        <v>6.7262684402310702E-2</v>
      </c>
      <c r="J38" s="47">
        <f t="shared" si="18"/>
        <v>6.1915947250229572E-2</v>
      </c>
      <c r="K38" s="47">
        <f t="shared" si="19"/>
        <v>7.6289208042209969E-2</v>
      </c>
      <c r="L38" s="47">
        <f t="shared" si="20"/>
        <v>7.4472113896427924E-2</v>
      </c>
      <c r="M38" s="47">
        <f t="shared" si="21"/>
        <v>6.115021782930679E-2</v>
      </c>
      <c r="N38" s="47">
        <f t="shared" si="22"/>
        <v>7.1059126039903331E-2</v>
      </c>
      <c r="O38" s="47">
        <f t="shared" si="23"/>
        <v>6.4700983595635336E-2</v>
      </c>
      <c r="P38" s="47">
        <f t="shared" si="24"/>
        <v>7.592500138526101E-2</v>
      </c>
      <c r="Q38" s="47">
        <f t="shared" si="25"/>
        <v>7.0502730114521267E-2</v>
      </c>
      <c r="R38" s="47">
        <f t="shared" si="26"/>
        <v>7.3700071992463687E-2</v>
      </c>
      <c r="S38" s="47">
        <f t="shared" si="27"/>
        <v>8.0755986870908958E-2</v>
      </c>
      <c r="T38" s="47">
        <f t="shared" si="28"/>
        <v>6.371236815104693E-2</v>
      </c>
      <c r="U38" s="47">
        <f t="shared" si="29"/>
        <v>6.7826063316043406E-2</v>
      </c>
      <c r="V38" s="47">
        <f t="shared" si="30"/>
        <v>7.9002884611777721E-2</v>
      </c>
      <c r="W38" s="47">
        <f t="shared" si="31"/>
        <v>6.7572183296554136E-2</v>
      </c>
      <c r="X38" s="47">
        <f t="shared" si="32"/>
        <v>7.7851079455367359E-2</v>
      </c>
      <c r="Y38" s="47">
        <f t="shared" si="33"/>
        <v>6.3650685672214477E-2</v>
      </c>
      <c r="Z38" s="47">
        <f t="shared" si="34"/>
        <v>7.2030711938634737E-2</v>
      </c>
      <c r="AA38" s="47">
        <f t="shared" si="35"/>
        <v>6.5097790462787186E-2</v>
      </c>
      <c r="AB38" s="47">
        <f t="shared" si="36"/>
        <v>7.1178697030781571E-2</v>
      </c>
      <c r="AC38" s="47">
        <f t="shared" si="37"/>
        <v>6.9824061191678499E-2</v>
      </c>
      <c r="AD38" s="47">
        <f t="shared" si="38"/>
        <v>7.1479279553132186E-2</v>
      </c>
      <c r="AE38" s="47">
        <f t="shared" si="39"/>
        <v>5.9524522370949115E-2</v>
      </c>
      <c r="AF38" s="47">
        <f t="shared" si="40"/>
        <v>6.5197115413232462E-2</v>
      </c>
      <c r="AG38" s="47">
        <f t="shared" si="41"/>
        <v>8.52398486189829E-2</v>
      </c>
      <c r="AH38" s="47">
        <f t="shared" si="42"/>
        <v>6.6418923301792901E-2</v>
      </c>
      <c r="AI38" s="47">
        <f t="shared" si="43"/>
        <v>7.2882585408510059E-2</v>
      </c>
      <c r="AJ38" s="47">
        <f t="shared" si="44"/>
        <v>8.2522808736364223E-2</v>
      </c>
      <c r="AK38" s="47">
        <f t="shared" si="45"/>
        <v>5.978391135487672E-2</v>
      </c>
      <c r="AL38" s="47">
        <f t="shared" si="46"/>
        <v>7.4686926400744508E-2</v>
      </c>
      <c r="AM38" s="47">
        <f t="shared" si="47"/>
        <v>6.9072389835957121E-2</v>
      </c>
      <c r="AN38" s="47">
        <f t="shared" si="48"/>
        <v>7.4173353296395558E-2</v>
      </c>
      <c r="AO38" s="47">
        <f t="shared" si="49"/>
        <v>7.0297239179916954E-2</v>
      </c>
      <c r="AP38" s="47">
        <f t="shared" si="50"/>
        <v>6.2449742413748198E-2</v>
      </c>
      <c r="AQ38" s="47">
        <f t="shared" si="51"/>
        <v>7.9388212786529647E-2</v>
      </c>
      <c r="AR38" s="47">
        <f t="shared" si="52"/>
        <v>6.5834672590573629E-2</v>
      </c>
      <c r="AS38" s="47">
        <f t="shared" si="53"/>
        <v>6.8643109387473505E-2</v>
      </c>
      <c r="AT38" s="47">
        <f t="shared" si="54"/>
        <v>7.0125224055660434E-2</v>
      </c>
      <c r="AU38" s="47">
        <f t="shared" si="55"/>
        <v>6.8225229338095772E-2</v>
      </c>
      <c r="AV38" s="47">
        <f t="shared" si="56"/>
        <v>7.3184911799055313E-2</v>
      </c>
      <c r="AW38" s="47">
        <f t="shared" si="57"/>
        <v>8.002640233224223E-2</v>
      </c>
      <c r="AX38" s="47">
        <f t="shared" si="58"/>
        <v>7.5218409311514411E-2</v>
      </c>
      <c r="AY38" s="47">
        <f t="shared" si="59"/>
        <v>7.6007560926529619E-2</v>
      </c>
      <c r="AZ38" s="47">
        <f t="shared" si="60"/>
        <v>6.9273882613024501E-2</v>
      </c>
      <c r="BA38" s="47">
        <f t="shared" si="61"/>
        <v>7.5440554461994672E-2</v>
      </c>
      <c r="BB38" s="47">
        <f t="shared" si="62"/>
        <v>7.6949755018728222E-2</v>
      </c>
      <c r="BC38" s="47">
        <f t="shared" si="63"/>
        <v>5.9794327881810966E-2</v>
      </c>
      <c r="BD38" s="47">
        <f t="shared" si="64"/>
        <v>7.5196044137756823E-2</v>
      </c>
      <c r="BE38" s="47">
        <f t="shared" si="65"/>
        <v>7.0550180887062511E-2</v>
      </c>
      <c r="BF38" s="47">
        <f t="shared" si="66"/>
        <v>7.6408177145714018E-2</v>
      </c>
      <c r="BG38" s="47">
        <f t="shared" si="67"/>
        <v>6.6926473840255504E-2</v>
      </c>
      <c r="BH38" s="47">
        <f t="shared" si="68"/>
        <v>7.2943716201721367E-2</v>
      </c>
      <c r="BI38" s="47">
        <f t="shared" si="69"/>
        <v>7.0956606312813586E-2</v>
      </c>
      <c r="BJ38" s="47">
        <f t="shared" si="70"/>
        <v>6.7374799918162004E-2</v>
      </c>
      <c r="BK38" s="47">
        <f t="shared" si="71"/>
        <v>6.425618902788742E-2</v>
      </c>
      <c r="BL38" s="47">
        <f t="shared" si="72"/>
        <v>6.1853313609936442E-2</v>
      </c>
      <c r="BM38" s="47">
        <f t="shared" si="73"/>
        <v>7.5061060557454262E-2</v>
      </c>
      <c r="BN38" s="47">
        <f t="shared" si="74"/>
        <v>6.8865704073050385E-2</v>
      </c>
      <c r="BO38" s="47">
        <f t="shared" si="75"/>
        <v>6.220834930909374E-2</v>
      </c>
      <c r="BP38" s="47">
        <f t="shared" si="76"/>
        <v>7.4993805378399211E-2</v>
      </c>
      <c r="BQ38" s="47">
        <f t="shared" si="77"/>
        <v>7.9467760285452105E-2</v>
      </c>
      <c r="BR38" s="47">
        <f t="shared" si="78"/>
        <v>6.5811940134107141E-2</v>
      </c>
      <c r="BS38" s="47">
        <f t="shared" si="79"/>
        <v>7.6226819520013561E-2</v>
      </c>
      <c r="BT38" s="47">
        <f t="shared" si="80"/>
        <v>6.905601061026137E-2</v>
      </c>
      <c r="BU38" s="47">
        <f t="shared" si="81"/>
        <v>6.532354084445198E-2</v>
      </c>
      <c r="BV38" s="47">
        <f t="shared" si="82"/>
        <v>6.777705029901096E-2</v>
      </c>
      <c r="BW38" s="47">
        <f t="shared" si="83"/>
        <v>7.2623989448073994E-2</v>
      </c>
      <c r="BX38" s="47">
        <f t="shared" si="84"/>
        <v>6.856790115143549E-2</v>
      </c>
      <c r="BY38" s="47">
        <f t="shared" si="85"/>
        <v>6.739785649072938E-2</v>
      </c>
      <c r="BZ38" s="47">
        <f t="shared" si="86"/>
        <v>7.4522991133915639E-2</v>
      </c>
      <c r="CA38" s="47">
        <f t="shared" si="87"/>
        <v>7.1382011761124117E-2</v>
      </c>
      <c r="CB38" s="47">
        <f t="shared" si="88"/>
        <v>7.2468992886047787E-2</v>
      </c>
      <c r="CC38" s="47">
        <f t="shared" si="89"/>
        <v>7.9562881941323924E-2</v>
      </c>
      <c r="CD38" s="47">
        <f t="shared" si="90"/>
        <v>6.9376756384576119E-2</v>
      </c>
      <c r="CE38" s="47">
        <f t="shared" si="91"/>
        <v>6.2577907957530404E-2</v>
      </c>
      <c r="CF38" s="47">
        <f t="shared" si="92"/>
        <v>7.6332338298513547E-2</v>
      </c>
      <c r="CG38" s="47">
        <f t="shared" si="93"/>
        <v>6.7191396170136988E-2</v>
      </c>
      <c r="CH38" s="47">
        <f t="shared" si="94"/>
        <v>5.8030917267698191E-2</v>
      </c>
      <c r="CI38" s="47">
        <f t="shared" si="95"/>
        <v>6.4339325081012227E-2</v>
      </c>
      <c r="CJ38" s="47">
        <f t="shared" si="96"/>
        <v>7.0213470854199198E-2</v>
      </c>
      <c r="CK38" s="47">
        <f t="shared" si="97"/>
        <v>7.7624931729812122E-2</v>
      </c>
      <c r="CL38" s="47">
        <f t="shared" si="98"/>
        <v>6.546390346898999E-2</v>
      </c>
      <c r="CM38" s="47">
        <f t="shared" si="99"/>
        <v>6.7817900222590863E-2</v>
      </c>
      <c r="CN38" s="47">
        <f t="shared" si="100"/>
        <v>7.0375357591145368E-2</v>
      </c>
      <c r="CO38" s="47">
        <f t="shared" si="101"/>
        <v>5.7898022239512396E-2</v>
      </c>
      <c r="CP38" s="47">
        <f t="shared" si="102"/>
        <v>7.441628815103947E-2</v>
      </c>
      <c r="CQ38" s="47">
        <f t="shared" si="103"/>
        <v>6.4203929038687449E-2</v>
      </c>
      <c r="CR38" s="47">
        <f t="shared" si="104"/>
        <v>7.7958842871266212E-2</v>
      </c>
      <c r="CS38" s="47">
        <f t="shared" si="105"/>
        <v>6.8587026878238158E-2</v>
      </c>
      <c r="CT38" s="47">
        <f t="shared" si="106"/>
        <v>6.9367840720557572E-2</v>
      </c>
      <c r="CU38" s="47">
        <f t="shared" si="107"/>
        <v>7.8137738139517202E-2</v>
      </c>
      <c r="CV38" s="47">
        <f t="shared" si="108"/>
        <v>7.9388352651072913E-2</v>
      </c>
      <c r="CW38" s="47">
        <f t="shared" si="109"/>
        <v>7.7293910533110521E-2</v>
      </c>
      <c r="CX38" s="47">
        <f t="shared" si="110"/>
        <v>6.9188776583296502E-2</v>
      </c>
    </row>
    <row r="39" spans="1:102" x14ac:dyDescent="0.25">
      <c r="B39">
        <f t="shared" si="10"/>
        <v>10</v>
      </c>
      <c r="C39" s="47">
        <f t="shared" si="11"/>
        <v>7.0246220275086396E-2</v>
      </c>
      <c r="D39" s="47">
        <f t="shared" si="12"/>
        <v>7.5520370635480422E-2</v>
      </c>
      <c r="E39" s="47">
        <f t="shared" si="13"/>
        <v>6.8322064759632151E-2</v>
      </c>
      <c r="F39" s="47">
        <f t="shared" si="14"/>
        <v>6.920418741275812E-2</v>
      </c>
      <c r="G39" s="47">
        <f t="shared" si="15"/>
        <v>6.9005304150003888E-2</v>
      </c>
      <c r="H39" s="47">
        <f t="shared" si="16"/>
        <v>7.0421068701919554E-2</v>
      </c>
      <c r="I39" s="47">
        <f t="shared" si="17"/>
        <v>7.0056163844787411E-2</v>
      </c>
      <c r="J39" s="47">
        <f t="shared" si="18"/>
        <v>6.4413100975349857E-2</v>
      </c>
      <c r="K39" s="47">
        <f t="shared" si="19"/>
        <v>7.4415528749992549E-2</v>
      </c>
      <c r="L39" s="47">
        <f t="shared" si="20"/>
        <v>7.5519221886701141E-2</v>
      </c>
      <c r="M39" s="47">
        <f t="shared" si="21"/>
        <v>6.2582770121912018E-2</v>
      </c>
      <c r="N39" s="47">
        <f t="shared" si="22"/>
        <v>6.9656667160878191E-2</v>
      </c>
      <c r="O39" s="47">
        <f t="shared" si="23"/>
        <v>6.4764892664342946E-2</v>
      </c>
      <c r="P39" s="47">
        <f t="shared" si="24"/>
        <v>7.5772799565935967E-2</v>
      </c>
      <c r="Q39" s="47">
        <f t="shared" si="25"/>
        <v>6.9872408784778101E-2</v>
      </c>
      <c r="R39" s="47">
        <f t="shared" si="26"/>
        <v>7.3847818510971858E-2</v>
      </c>
      <c r="S39" s="47">
        <f t="shared" si="27"/>
        <v>7.8687435769320691E-2</v>
      </c>
      <c r="T39" s="47">
        <f t="shared" si="28"/>
        <v>6.3413713836225197E-2</v>
      </c>
      <c r="U39" s="47">
        <f t="shared" si="29"/>
        <v>6.5444436527263561E-2</v>
      </c>
      <c r="V39" s="47">
        <f t="shared" si="30"/>
        <v>7.7228944303644145E-2</v>
      </c>
      <c r="W39" s="47">
        <f t="shared" si="31"/>
        <v>6.894783233357861E-2</v>
      </c>
      <c r="X39" s="47">
        <f t="shared" si="32"/>
        <v>7.4758216708360664E-2</v>
      </c>
      <c r="Y39" s="47">
        <f t="shared" si="33"/>
        <v>6.65721574533997E-2</v>
      </c>
      <c r="Z39" s="47">
        <f t="shared" si="34"/>
        <v>7.3461539240136126E-2</v>
      </c>
      <c r="AA39" s="47">
        <f t="shared" si="35"/>
        <v>6.4577981185466746E-2</v>
      </c>
      <c r="AB39" s="47">
        <f t="shared" si="36"/>
        <v>7.4366655560499789E-2</v>
      </c>
      <c r="AC39" s="47">
        <f t="shared" si="37"/>
        <v>7.1287350777712505E-2</v>
      </c>
      <c r="AD39" s="47">
        <f t="shared" si="38"/>
        <v>7.166098094237032E-2</v>
      </c>
      <c r="AE39" s="47">
        <f t="shared" si="39"/>
        <v>6.0312662127659226E-2</v>
      </c>
      <c r="AF39" s="47">
        <f t="shared" si="40"/>
        <v>6.5410361657907784E-2</v>
      </c>
      <c r="AG39" s="47">
        <f t="shared" si="41"/>
        <v>8.2647792610071089E-2</v>
      </c>
      <c r="AH39" s="47">
        <f t="shared" si="42"/>
        <v>7.1354947851048622E-2</v>
      </c>
      <c r="AI39" s="47">
        <f t="shared" si="43"/>
        <v>7.0531992744407135E-2</v>
      </c>
      <c r="AJ39" s="47">
        <f t="shared" si="44"/>
        <v>8.0790291492134611E-2</v>
      </c>
      <c r="AK39" s="47">
        <f t="shared" si="45"/>
        <v>6.106330194287525E-2</v>
      </c>
      <c r="AL39" s="47">
        <f t="shared" si="46"/>
        <v>7.6528910642802941E-2</v>
      </c>
      <c r="AM39" s="47">
        <f t="shared" si="47"/>
        <v>7.074116446438973E-2</v>
      </c>
      <c r="AN39" s="47">
        <f t="shared" si="48"/>
        <v>7.6754061491289632E-2</v>
      </c>
      <c r="AO39" s="47">
        <f t="shared" si="49"/>
        <v>7.2326007522637653E-2</v>
      </c>
      <c r="AP39" s="47">
        <f t="shared" si="50"/>
        <v>5.7982943466567134E-2</v>
      </c>
      <c r="AQ39" s="47">
        <f t="shared" si="51"/>
        <v>8.0182985464627016E-2</v>
      </c>
      <c r="AR39" s="47">
        <f t="shared" si="52"/>
        <v>6.9640203728036809E-2</v>
      </c>
      <c r="AS39" s="47">
        <f t="shared" si="53"/>
        <v>6.5018510691185791E-2</v>
      </c>
      <c r="AT39" s="47">
        <f t="shared" si="54"/>
        <v>6.8705065563782766E-2</v>
      </c>
      <c r="AU39" s="47">
        <f t="shared" si="55"/>
        <v>6.9006383074416505E-2</v>
      </c>
      <c r="AV39" s="47">
        <f t="shared" si="56"/>
        <v>7.4007236896449322E-2</v>
      </c>
      <c r="AW39" s="47">
        <f t="shared" si="57"/>
        <v>8.009723722947544E-2</v>
      </c>
      <c r="AX39" s="47">
        <f t="shared" si="58"/>
        <v>7.3793785941576318E-2</v>
      </c>
      <c r="AY39" s="47">
        <f t="shared" si="59"/>
        <v>7.3037494315182291E-2</v>
      </c>
      <c r="AZ39" s="47">
        <f t="shared" si="60"/>
        <v>6.932517037440146E-2</v>
      </c>
      <c r="BA39" s="47">
        <f t="shared" si="61"/>
        <v>7.499621233659301E-2</v>
      </c>
      <c r="BB39" s="47">
        <f t="shared" si="62"/>
        <v>7.5913543645308515E-2</v>
      </c>
      <c r="BC39" s="47">
        <f t="shared" si="63"/>
        <v>5.8129433912487941E-2</v>
      </c>
      <c r="BD39" s="47">
        <f t="shared" si="64"/>
        <v>7.6230964492998626E-2</v>
      </c>
      <c r="BE39" s="47">
        <f t="shared" si="65"/>
        <v>7.054358898251277E-2</v>
      </c>
      <c r="BF39" s="47">
        <f t="shared" si="66"/>
        <v>7.6350106262382311E-2</v>
      </c>
      <c r="BG39" s="47">
        <f t="shared" si="67"/>
        <v>6.8150583305615325E-2</v>
      </c>
      <c r="BH39" s="47">
        <f t="shared" si="68"/>
        <v>7.1769359915274042E-2</v>
      </c>
      <c r="BI39" s="47">
        <f t="shared" si="69"/>
        <v>6.8534971688606144E-2</v>
      </c>
      <c r="BJ39" s="47">
        <f t="shared" si="70"/>
        <v>7.0244355091795163E-2</v>
      </c>
      <c r="BK39" s="47">
        <f t="shared" si="71"/>
        <v>6.5929277595964161E-2</v>
      </c>
      <c r="BL39" s="47">
        <f t="shared" si="72"/>
        <v>5.9381845654929592E-2</v>
      </c>
      <c r="BM39" s="47">
        <f t="shared" si="73"/>
        <v>7.3552459073346441E-2</v>
      </c>
      <c r="BN39" s="47">
        <f t="shared" si="74"/>
        <v>7.3875055327369196E-2</v>
      </c>
      <c r="BO39" s="47">
        <f t="shared" si="75"/>
        <v>6.1912317803061861E-2</v>
      </c>
      <c r="BP39" s="47">
        <f t="shared" si="76"/>
        <v>7.5637244169341977E-2</v>
      </c>
      <c r="BQ39" s="47">
        <f t="shared" si="77"/>
        <v>7.8588879684853299E-2</v>
      </c>
      <c r="BR39" s="47">
        <f t="shared" si="78"/>
        <v>6.1931967655467608E-2</v>
      </c>
      <c r="BS39" s="47">
        <f t="shared" si="79"/>
        <v>7.601827540574857E-2</v>
      </c>
      <c r="BT39" s="47">
        <f t="shared" si="80"/>
        <v>6.7075485455339104E-2</v>
      </c>
      <c r="BU39" s="47">
        <f t="shared" si="81"/>
        <v>6.8240314458470147E-2</v>
      </c>
      <c r="BV39" s="47">
        <f t="shared" si="82"/>
        <v>6.5763959804373842E-2</v>
      </c>
      <c r="BW39" s="47">
        <f t="shared" si="83"/>
        <v>7.4951894145822012E-2</v>
      </c>
      <c r="BX39" s="47">
        <f t="shared" si="84"/>
        <v>7.0951888013329537E-2</v>
      </c>
      <c r="BY39" s="47">
        <f t="shared" si="85"/>
        <v>6.8125177403098966E-2</v>
      </c>
      <c r="BZ39" s="47">
        <f t="shared" si="86"/>
        <v>7.6600388701688532E-2</v>
      </c>
      <c r="CA39" s="47">
        <f t="shared" si="87"/>
        <v>7.4539931689321215E-2</v>
      </c>
      <c r="CB39" s="47">
        <f t="shared" si="88"/>
        <v>6.8081855688587323E-2</v>
      </c>
      <c r="CC39" s="47">
        <f t="shared" si="89"/>
        <v>7.8495101438492282E-2</v>
      </c>
      <c r="CD39" s="47">
        <f t="shared" si="90"/>
        <v>6.7571152325124284E-2</v>
      </c>
      <c r="CE39" s="47">
        <f t="shared" si="91"/>
        <v>6.2950417892344623E-2</v>
      </c>
      <c r="CF39" s="47">
        <f t="shared" si="92"/>
        <v>7.4238971864953957E-2</v>
      </c>
      <c r="CG39" s="47">
        <f t="shared" si="93"/>
        <v>6.7476946922187114E-2</v>
      </c>
      <c r="CH39" s="47">
        <f t="shared" si="94"/>
        <v>5.7616972338573366E-2</v>
      </c>
      <c r="CI39" s="47">
        <f t="shared" si="95"/>
        <v>6.1847403256764306E-2</v>
      </c>
      <c r="CJ39" s="47">
        <f t="shared" si="96"/>
        <v>7.344268978972307E-2</v>
      </c>
      <c r="CK39" s="47">
        <f t="shared" si="97"/>
        <v>7.8154462333466776E-2</v>
      </c>
      <c r="CL39" s="47">
        <f t="shared" si="98"/>
        <v>6.1715555391999695E-2</v>
      </c>
      <c r="CM39" s="47">
        <f t="shared" si="99"/>
        <v>6.5057507779150398E-2</v>
      </c>
      <c r="CN39" s="47">
        <f t="shared" si="100"/>
        <v>7.0756328016888206E-2</v>
      </c>
      <c r="CO39" s="47">
        <f t="shared" si="101"/>
        <v>5.707066399531615E-2</v>
      </c>
      <c r="CP39" s="47">
        <f t="shared" si="102"/>
        <v>7.3650658672108862E-2</v>
      </c>
      <c r="CQ39" s="47">
        <f t="shared" si="103"/>
        <v>6.482916679943572E-2</v>
      </c>
      <c r="CR39" s="47">
        <f t="shared" si="104"/>
        <v>7.9314584284752812E-2</v>
      </c>
      <c r="CS39" s="47">
        <f t="shared" si="105"/>
        <v>6.8883568362805236E-2</v>
      </c>
      <c r="CT39" s="47">
        <f t="shared" si="106"/>
        <v>7.0113810367048876E-2</v>
      </c>
      <c r="CU39" s="47">
        <f t="shared" si="107"/>
        <v>7.6497180587075816E-2</v>
      </c>
      <c r="CV39" s="47">
        <f t="shared" si="108"/>
        <v>8.0028005123041951E-2</v>
      </c>
      <c r="CW39" s="47">
        <f t="shared" si="109"/>
        <v>7.492295428090022E-2</v>
      </c>
      <c r="CX39" s="47">
        <f t="shared" si="110"/>
        <v>7.07790751812718E-2</v>
      </c>
    </row>
    <row r="40" spans="1:102" x14ac:dyDescent="0.25">
      <c r="B40">
        <f t="shared" si="10"/>
        <v>11</v>
      </c>
      <c r="C40" s="47">
        <f t="shared" si="11"/>
        <v>6.9066028819069758E-2</v>
      </c>
      <c r="D40" s="47">
        <f t="shared" si="12"/>
        <v>7.4867261028586221E-2</v>
      </c>
      <c r="E40" s="47">
        <f t="shared" si="13"/>
        <v>6.9325854437212009E-2</v>
      </c>
      <c r="F40" s="47">
        <f t="shared" si="14"/>
        <v>6.9626072071343997E-2</v>
      </c>
      <c r="G40" s="47">
        <f t="shared" si="15"/>
        <v>6.855940866672966E-2</v>
      </c>
      <c r="H40" s="47">
        <f t="shared" si="16"/>
        <v>6.7445165135484389E-2</v>
      </c>
      <c r="I40" s="47">
        <f t="shared" si="17"/>
        <v>6.9426000815111452E-2</v>
      </c>
      <c r="J40" s="47">
        <f t="shared" si="18"/>
        <v>6.3787794400652451E-2</v>
      </c>
      <c r="K40" s="47">
        <f t="shared" si="19"/>
        <v>7.4374404292785856E-2</v>
      </c>
      <c r="L40" s="47">
        <f t="shared" si="20"/>
        <v>7.5293279015603773E-2</v>
      </c>
      <c r="M40" s="47">
        <f t="shared" si="21"/>
        <v>6.1370575765189381E-2</v>
      </c>
      <c r="N40" s="47">
        <f t="shared" si="22"/>
        <v>7.2363522234775629E-2</v>
      </c>
      <c r="O40" s="47">
        <f t="shared" si="23"/>
        <v>6.7564241983093021E-2</v>
      </c>
      <c r="P40" s="47">
        <f t="shared" si="24"/>
        <v>7.6147415060055623E-2</v>
      </c>
      <c r="Q40" s="47">
        <f t="shared" si="25"/>
        <v>7.1895852247054221E-2</v>
      </c>
      <c r="R40" s="47">
        <f t="shared" si="26"/>
        <v>7.1940656951972035E-2</v>
      </c>
      <c r="S40" s="47">
        <f t="shared" si="27"/>
        <v>7.7266750291642566E-2</v>
      </c>
      <c r="T40" s="47">
        <f t="shared" si="28"/>
        <v>5.9246263546218828E-2</v>
      </c>
      <c r="U40" s="47">
        <f t="shared" si="29"/>
        <v>6.5143756156107402E-2</v>
      </c>
      <c r="V40" s="47">
        <f t="shared" si="30"/>
        <v>7.904793268071017E-2</v>
      </c>
      <c r="W40" s="47">
        <f t="shared" si="31"/>
        <v>6.8588224218771393E-2</v>
      </c>
      <c r="X40" s="47">
        <f t="shared" si="32"/>
        <v>7.8292872983209763E-2</v>
      </c>
      <c r="Y40" s="47">
        <f t="shared" si="33"/>
        <v>6.9039175363937319E-2</v>
      </c>
      <c r="Z40" s="47">
        <f t="shared" si="34"/>
        <v>7.1830325490783595E-2</v>
      </c>
      <c r="AA40" s="47">
        <f t="shared" si="35"/>
        <v>6.4153978773979103E-2</v>
      </c>
      <c r="AB40" s="47">
        <f t="shared" si="36"/>
        <v>7.4875886975519099E-2</v>
      </c>
      <c r="AC40" s="47">
        <f t="shared" si="37"/>
        <v>7.1756734694751217E-2</v>
      </c>
      <c r="AD40" s="47">
        <f t="shared" si="38"/>
        <v>6.9969786732620443E-2</v>
      </c>
      <c r="AE40" s="47">
        <f t="shared" si="39"/>
        <v>6.2802642080131019E-2</v>
      </c>
      <c r="AF40" s="47">
        <f t="shared" si="40"/>
        <v>6.6807941207081972E-2</v>
      </c>
      <c r="AG40" s="47">
        <f t="shared" si="41"/>
        <v>8.055170924479467E-2</v>
      </c>
      <c r="AH40" s="47">
        <f t="shared" si="42"/>
        <v>7.2816718365010746E-2</v>
      </c>
      <c r="AI40" s="47">
        <f t="shared" si="43"/>
        <v>6.897301717456375E-2</v>
      </c>
      <c r="AJ40" s="47">
        <f t="shared" si="44"/>
        <v>8.4039002680579608E-2</v>
      </c>
      <c r="AK40" s="47">
        <f t="shared" si="45"/>
        <v>6.0546615991898256E-2</v>
      </c>
      <c r="AL40" s="47">
        <f t="shared" si="46"/>
        <v>7.6523297665598289E-2</v>
      </c>
      <c r="AM40" s="47">
        <f t="shared" si="47"/>
        <v>6.9644871500403757E-2</v>
      </c>
      <c r="AN40" s="47">
        <f t="shared" si="48"/>
        <v>7.7494984700559946E-2</v>
      </c>
      <c r="AO40" s="47">
        <f t="shared" si="49"/>
        <v>7.4590058401006229E-2</v>
      </c>
      <c r="AP40" s="47">
        <f t="shared" si="50"/>
        <v>5.7809894914895535E-2</v>
      </c>
      <c r="AQ40" s="47">
        <f t="shared" si="51"/>
        <v>8.4453587921836562E-2</v>
      </c>
      <c r="AR40" s="47">
        <f t="shared" si="52"/>
        <v>6.8799908055024298E-2</v>
      </c>
      <c r="AS40" s="47">
        <f t="shared" si="53"/>
        <v>6.4829250231642821E-2</v>
      </c>
      <c r="AT40" s="47">
        <f t="shared" si="54"/>
        <v>7.0241220919464178E-2</v>
      </c>
      <c r="AU40" s="47">
        <f t="shared" si="55"/>
        <v>6.9506373503475674E-2</v>
      </c>
      <c r="AV40" s="47">
        <f t="shared" si="56"/>
        <v>7.4233725305537998E-2</v>
      </c>
      <c r="AW40" s="47">
        <f t="shared" si="57"/>
        <v>7.7034747723201055E-2</v>
      </c>
      <c r="AX40" s="47">
        <f t="shared" si="58"/>
        <v>7.0942632798251665E-2</v>
      </c>
      <c r="AY40" s="47">
        <f t="shared" si="59"/>
        <v>7.3256783938345449E-2</v>
      </c>
      <c r="AZ40" s="47">
        <f t="shared" si="60"/>
        <v>7.2042641090641527E-2</v>
      </c>
      <c r="BA40" s="47">
        <f t="shared" si="61"/>
        <v>7.5819696380038382E-2</v>
      </c>
      <c r="BB40" s="47">
        <f t="shared" si="62"/>
        <v>7.8119216534966743E-2</v>
      </c>
      <c r="BC40" s="47">
        <f t="shared" si="63"/>
        <v>5.8776211616188713E-2</v>
      </c>
      <c r="BD40" s="47">
        <f t="shared" si="64"/>
        <v>8.0594704968582662E-2</v>
      </c>
      <c r="BE40" s="47">
        <f t="shared" si="65"/>
        <v>7.4212297821300344E-2</v>
      </c>
      <c r="BF40" s="47">
        <f t="shared" si="66"/>
        <v>7.8647962648335429E-2</v>
      </c>
      <c r="BG40" s="47">
        <f t="shared" si="67"/>
        <v>6.6274255715930083E-2</v>
      </c>
      <c r="BH40" s="47">
        <f t="shared" si="68"/>
        <v>7.5350155648034545E-2</v>
      </c>
      <c r="BI40" s="47">
        <f t="shared" si="69"/>
        <v>6.8326258484144003E-2</v>
      </c>
      <c r="BJ40" s="47">
        <f t="shared" si="70"/>
        <v>7.112085170005171E-2</v>
      </c>
      <c r="BK40" s="47">
        <f t="shared" si="71"/>
        <v>6.620271031131171E-2</v>
      </c>
      <c r="BL40" s="47">
        <f t="shared" si="72"/>
        <v>6.1694335768316698E-2</v>
      </c>
      <c r="BM40" s="47">
        <f t="shared" si="73"/>
        <v>7.1876758502591148E-2</v>
      </c>
      <c r="BN40" s="47">
        <f t="shared" si="74"/>
        <v>7.590229644704323E-2</v>
      </c>
      <c r="BO40" s="47">
        <f t="shared" si="75"/>
        <v>6.0279473198603238E-2</v>
      </c>
      <c r="BP40" s="47">
        <f t="shared" si="76"/>
        <v>6.9610035731556205E-2</v>
      </c>
      <c r="BQ40" s="47">
        <f t="shared" si="77"/>
        <v>7.9522100901021756E-2</v>
      </c>
      <c r="BR40" s="47">
        <f t="shared" si="78"/>
        <v>6.2791004908530804E-2</v>
      </c>
      <c r="BS40" s="47">
        <f t="shared" si="79"/>
        <v>7.6111867914747444E-2</v>
      </c>
      <c r="BT40" s="47">
        <f t="shared" si="80"/>
        <v>6.8625006614488837E-2</v>
      </c>
      <c r="BU40" s="47">
        <f t="shared" si="81"/>
        <v>6.7815756751222672E-2</v>
      </c>
      <c r="BV40" s="47">
        <f t="shared" si="82"/>
        <v>6.6149911819821758E-2</v>
      </c>
      <c r="BW40" s="47">
        <f t="shared" si="83"/>
        <v>7.3550876617928487E-2</v>
      </c>
      <c r="BX40" s="47">
        <f t="shared" si="84"/>
        <v>6.9925015864428175E-2</v>
      </c>
      <c r="BY40" s="47">
        <f t="shared" si="85"/>
        <v>6.7506629454500255E-2</v>
      </c>
      <c r="BZ40" s="47">
        <f t="shared" si="86"/>
        <v>8.0353059285277903E-2</v>
      </c>
      <c r="CA40" s="47">
        <f t="shared" si="87"/>
        <v>7.5009552227595075E-2</v>
      </c>
      <c r="CB40" s="47">
        <f t="shared" si="88"/>
        <v>7.0549363536882154E-2</v>
      </c>
      <c r="CC40" s="47">
        <f t="shared" si="89"/>
        <v>8.1111166219240943E-2</v>
      </c>
      <c r="CD40" s="47">
        <f t="shared" si="90"/>
        <v>6.8525720273198865E-2</v>
      </c>
      <c r="CE40" s="47">
        <f t="shared" si="91"/>
        <v>6.2112934288168921E-2</v>
      </c>
      <c r="CF40" s="47">
        <f t="shared" si="92"/>
        <v>7.7215129251214529E-2</v>
      </c>
      <c r="CG40" s="47">
        <f t="shared" si="93"/>
        <v>6.6436238813153942E-2</v>
      </c>
      <c r="CH40" s="47">
        <f t="shared" si="94"/>
        <v>5.8063340419927806E-2</v>
      </c>
      <c r="CI40" s="47">
        <f t="shared" si="95"/>
        <v>5.9889020877968338E-2</v>
      </c>
      <c r="CJ40" s="47">
        <f t="shared" si="96"/>
        <v>7.4923096705680162E-2</v>
      </c>
      <c r="CK40" s="47">
        <f t="shared" si="97"/>
        <v>7.7710659169103968E-2</v>
      </c>
      <c r="CL40" s="47">
        <f t="shared" si="98"/>
        <v>5.8982988750584484E-2</v>
      </c>
      <c r="CM40" s="47">
        <f t="shared" si="99"/>
        <v>6.3635932563829503E-2</v>
      </c>
      <c r="CN40" s="47">
        <f t="shared" si="100"/>
        <v>7.1055444735338064E-2</v>
      </c>
      <c r="CO40" s="47">
        <f t="shared" si="101"/>
        <v>5.7983432953879616E-2</v>
      </c>
      <c r="CP40" s="47">
        <f t="shared" si="102"/>
        <v>7.1249312520349009E-2</v>
      </c>
      <c r="CQ40" s="47">
        <f t="shared" si="103"/>
        <v>6.6582445097370033E-2</v>
      </c>
      <c r="CR40" s="47">
        <f t="shared" si="104"/>
        <v>7.8687922279763095E-2</v>
      </c>
      <c r="CS40" s="47">
        <f t="shared" si="105"/>
        <v>6.8078565348548836E-2</v>
      </c>
      <c r="CT40" s="47">
        <f t="shared" si="106"/>
        <v>7.5119264059523336E-2</v>
      </c>
      <c r="CU40" s="47">
        <f t="shared" si="107"/>
        <v>7.528198774388413E-2</v>
      </c>
      <c r="CV40" s="47">
        <f t="shared" si="108"/>
        <v>8.2155639572102868E-2</v>
      </c>
      <c r="CW40" s="47">
        <f t="shared" si="109"/>
        <v>7.5948453057636298E-2</v>
      </c>
      <c r="CX40" s="47">
        <f t="shared" si="110"/>
        <v>7.0846720031216739E-2</v>
      </c>
    </row>
    <row r="41" spans="1:102" x14ac:dyDescent="0.25">
      <c r="B41">
        <f t="shared" si="10"/>
        <v>12</v>
      </c>
      <c r="C41" s="47">
        <f t="shared" si="11"/>
        <v>6.9868454524074253E-2</v>
      </c>
      <c r="D41" s="47">
        <f t="shared" si="12"/>
        <v>7.4211458938008817E-2</v>
      </c>
      <c r="E41" s="47">
        <f t="shared" si="13"/>
        <v>6.6658828411787746E-2</v>
      </c>
      <c r="F41" s="47">
        <f t="shared" si="14"/>
        <v>7.3636562488874902E-2</v>
      </c>
      <c r="G41" s="47">
        <f t="shared" si="15"/>
        <v>7.20588013005794E-2</v>
      </c>
      <c r="H41" s="47">
        <f t="shared" si="16"/>
        <v>7.0878079011775036E-2</v>
      </c>
      <c r="I41" s="47">
        <f t="shared" si="17"/>
        <v>6.9169082177322941E-2</v>
      </c>
      <c r="J41" s="47">
        <f t="shared" si="18"/>
        <v>6.2556477905569216E-2</v>
      </c>
      <c r="K41" s="47">
        <f t="shared" si="19"/>
        <v>7.3495067763516289E-2</v>
      </c>
      <c r="L41" s="47">
        <f t="shared" si="20"/>
        <v>7.4503201368181324E-2</v>
      </c>
      <c r="M41" s="47">
        <f t="shared" si="21"/>
        <v>6.2273933379731326E-2</v>
      </c>
      <c r="N41" s="47">
        <f t="shared" si="22"/>
        <v>7.4010372259510376E-2</v>
      </c>
      <c r="O41" s="47">
        <f t="shared" si="23"/>
        <v>7.0631787973056623E-2</v>
      </c>
      <c r="P41" s="47">
        <f t="shared" si="24"/>
        <v>7.8491594730097217E-2</v>
      </c>
      <c r="Q41" s="47">
        <f t="shared" si="25"/>
        <v>7.0181943736647212E-2</v>
      </c>
      <c r="R41" s="47">
        <f t="shared" si="26"/>
        <v>7.4989376717752826E-2</v>
      </c>
      <c r="S41" s="47">
        <f t="shared" si="27"/>
        <v>7.540618538862022E-2</v>
      </c>
      <c r="T41" s="47">
        <f t="shared" si="28"/>
        <v>5.9494519314935899E-2</v>
      </c>
      <c r="U41" s="47">
        <f t="shared" si="29"/>
        <v>6.6220608701961156E-2</v>
      </c>
      <c r="V41" s="47">
        <f t="shared" si="30"/>
        <v>8.0537059355815982E-2</v>
      </c>
      <c r="W41" s="47">
        <f t="shared" si="31"/>
        <v>6.61644842179656E-2</v>
      </c>
      <c r="X41" s="47">
        <f t="shared" si="32"/>
        <v>7.5282338947579769E-2</v>
      </c>
      <c r="Y41" s="47">
        <f t="shared" si="33"/>
        <v>7.0354213629200538E-2</v>
      </c>
      <c r="Z41" s="47">
        <f t="shared" si="34"/>
        <v>6.9880871506112746E-2</v>
      </c>
      <c r="AA41" s="47">
        <f t="shared" si="35"/>
        <v>6.3394803244150394E-2</v>
      </c>
      <c r="AB41" s="47">
        <f t="shared" si="36"/>
        <v>7.604737462812973E-2</v>
      </c>
      <c r="AC41" s="47">
        <f t="shared" si="37"/>
        <v>7.3169300251477304E-2</v>
      </c>
      <c r="AD41" s="47">
        <f t="shared" si="38"/>
        <v>6.7479446294397519E-2</v>
      </c>
      <c r="AE41" s="47">
        <f t="shared" si="39"/>
        <v>6.2419823918574896E-2</v>
      </c>
      <c r="AF41" s="47">
        <f t="shared" si="40"/>
        <v>6.5777776525359252E-2</v>
      </c>
      <c r="AG41" s="47">
        <f t="shared" si="41"/>
        <v>8.3852948122669968E-2</v>
      </c>
      <c r="AH41" s="47">
        <f t="shared" si="42"/>
        <v>7.4751987186647162E-2</v>
      </c>
      <c r="AI41" s="47">
        <f t="shared" si="43"/>
        <v>6.6196921427055272E-2</v>
      </c>
      <c r="AJ41" s="47">
        <f t="shared" si="44"/>
        <v>8.3963016442859736E-2</v>
      </c>
      <c r="AK41" s="47">
        <f t="shared" si="45"/>
        <v>5.8906702629607378E-2</v>
      </c>
      <c r="AL41" s="47">
        <f t="shared" si="46"/>
        <v>7.6359394937280986E-2</v>
      </c>
      <c r="AM41" s="47">
        <f t="shared" si="47"/>
        <v>6.6613610262828638E-2</v>
      </c>
      <c r="AN41" s="47">
        <f t="shared" si="48"/>
        <v>7.795359948807451E-2</v>
      </c>
      <c r="AO41" s="47">
        <f t="shared" si="49"/>
        <v>7.4521717932590367E-2</v>
      </c>
      <c r="AP41" s="47">
        <f t="shared" si="50"/>
        <v>5.5200526678190531E-2</v>
      </c>
      <c r="AQ41" s="47">
        <f t="shared" si="51"/>
        <v>8.4585743494969265E-2</v>
      </c>
      <c r="AR41" s="47">
        <f t="shared" si="52"/>
        <v>6.5133701965430016E-2</v>
      </c>
      <c r="AS41" s="47">
        <f t="shared" si="53"/>
        <v>6.536975950173772E-2</v>
      </c>
      <c r="AT41" s="47">
        <f t="shared" si="54"/>
        <v>7.1820863588163822E-2</v>
      </c>
      <c r="AU41" s="47">
        <f t="shared" si="55"/>
        <v>6.9410466490819195E-2</v>
      </c>
      <c r="AV41" s="47">
        <f t="shared" si="56"/>
        <v>7.271924880955051E-2</v>
      </c>
      <c r="AW41" s="47">
        <f t="shared" si="57"/>
        <v>7.6552535899638452E-2</v>
      </c>
      <c r="AX41" s="47">
        <f t="shared" si="58"/>
        <v>7.0834996122295615E-2</v>
      </c>
      <c r="AY41" s="47">
        <f t="shared" si="59"/>
        <v>7.6899704778497488E-2</v>
      </c>
      <c r="AZ41" s="47">
        <f t="shared" si="60"/>
        <v>7.0937743320306057E-2</v>
      </c>
      <c r="BA41" s="47">
        <f t="shared" si="61"/>
        <v>7.3725728956947317E-2</v>
      </c>
      <c r="BB41" s="47">
        <f t="shared" si="62"/>
        <v>7.7307007226361107E-2</v>
      </c>
      <c r="BC41" s="47">
        <f t="shared" si="63"/>
        <v>5.749764561858485E-2</v>
      </c>
      <c r="BD41" s="47">
        <f t="shared" si="64"/>
        <v>8.2919527836528659E-2</v>
      </c>
      <c r="BE41" s="47">
        <f t="shared" si="65"/>
        <v>7.3338223112679096E-2</v>
      </c>
      <c r="BF41" s="47">
        <f t="shared" si="66"/>
        <v>7.7765252609692193E-2</v>
      </c>
      <c r="BG41" s="47">
        <f t="shared" si="67"/>
        <v>6.597760553010211E-2</v>
      </c>
      <c r="BH41" s="47">
        <f t="shared" si="68"/>
        <v>7.4360834832947476E-2</v>
      </c>
      <c r="BI41" s="47">
        <f t="shared" si="69"/>
        <v>6.902539052990149E-2</v>
      </c>
      <c r="BJ41" s="47">
        <f t="shared" si="70"/>
        <v>7.1426956288652241E-2</v>
      </c>
      <c r="BK41" s="47">
        <f t="shared" si="71"/>
        <v>6.3174487649004865E-2</v>
      </c>
      <c r="BL41" s="47">
        <f t="shared" si="72"/>
        <v>6.0814855134807957E-2</v>
      </c>
      <c r="BM41" s="47">
        <f t="shared" si="73"/>
        <v>7.1392663343182242E-2</v>
      </c>
      <c r="BN41" s="47">
        <f t="shared" si="74"/>
        <v>7.7442650678284083E-2</v>
      </c>
      <c r="BO41" s="47">
        <f t="shared" si="75"/>
        <v>5.7332667614146668E-2</v>
      </c>
      <c r="BP41" s="47">
        <f t="shared" si="76"/>
        <v>6.943800524578593E-2</v>
      </c>
      <c r="BQ41" s="47">
        <f t="shared" si="77"/>
        <v>7.9397231238627061E-2</v>
      </c>
      <c r="BR41" s="47">
        <f t="shared" si="78"/>
        <v>6.6017380025031963E-2</v>
      </c>
      <c r="BS41" s="47">
        <f t="shared" si="79"/>
        <v>7.7627354863251383E-2</v>
      </c>
      <c r="BT41" s="47">
        <f t="shared" si="80"/>
        <v>7.2200941564980234E-2</v>
      </c>
      <c r="BU41" s="47">
        <f t="shared" si="81"/>
        <v>6.6678463262324655E-2</v>
      </c>
      <c r="BV41" s="47">
        <f t="shared" si="82"/>
        <v>6.9257037368126745E-2</v>
      </c>
      <c r="BW41" s="47">
        <f t="shared" si="83"/>
        <v>7.085506296107498E-2</v>
      </c>
      <c r="BX41" s="47">
        <f t="shared" si="84"/>
        <v>6.9376239331416331E-2</v>
      </c>
      <c r="BY41" s="47">
        <f t="shared" si="85"/>
        <v>6.7046754593490868E-2</v>
      </c>
      <c r="BZ41" s="47">
        <f t="shared" si="86"/>
        <v>8.1685821294342639E-2</v>
      </c>
      <c r="CA41" s="47">
        <f t="shared" si="87"/>
        <v>7.3042563021080323E-2</v>
      </c>
      <c r="CB41" s="47">
        <f t="shared" si="88"/>
        <v>6.7219322022246494E-2</v>
      </c>
      <c r="CC41" s="47">
        <f t="shared" si="89"/>
        <v>7.8450447313529723E-2</v>
      </c>
      <c r="CD41" s="47">
        <f t="shared" si="90"/>
        <v>6.76890329939073E-2</v>
      </c>
      <c r="CE41" s="47">
        <f t="shared" si="91"/>
        <v>6.2405749852051454E-2</v>
      </c>
      <c r="CF41" s="47">
        <f t="shared" si="92"/>
        <v>7.6709722817081841E-2</v>
      </c>
      <c r="CG41" s="47">
        <f t="shared" si="93"/>
        <v>6.5882396171174668E-2</v>
      </c>
      <c r="CH41" s="47">
        <f t="shared" si="94"/>
        <v>5.7646204341655932E-2</v>
      </c>
      <c r="CI41" s="47">
        <f t="shared" si="95"/>
        <v>5.9911240770851755E-2</v>
      </c>
      <c r="CJ41" s="47">
        <f t="shared" si="96"/>
        <v>7.6534801792459375E-2</v>
      </c>
      <c r="CK41" s="47">
        <f t="shared" si="97"/>
        <v>7.6215331148760862E-2</v>
      </c>
      <c r="CL41" s="47">
        <f t="shared" si="98"/>
        <v>6.2849189260304902E-2</v>
      </c>
      <c r="CM41" s="47">
        <f t="shared" si="99"/>
        <v>6.7695179976608885E-2</v>
      </c>
      <c r="CN41" s="47">
        <f t="shared" si="100"/>
        <v>6.868958896210324E-2</v>
      </c>
      <c r="CO41" s="47">
        <f t="shared" si="101"/>
        <v>5.7744462892151807E-2</v>
      </c>
      <c r="CP41" s="47">
        <f t="shared" si="102"/>
        <v>7.0876938328984798E-2</v>
      </c>
      <c r="CQ41" s="47">
        <f t="shared" si="103"/>
        <v>6.2289445605836664E-2</v>
      </c>
      <c r="CR41" s="47">
        <f t="shared" si="104"/>
        <v>7.6942978685517804E-2</v>
      </c>
      <c r="CS41" s="47">
        <f t="shared" si="105"/>
        <v>7.0371422577682738E-2</v>
      </c>
      <c r="CT41" s="47">
        <f t="shared" si="106"/>
        <v>7.4362008686528799E-2</v>
      </c>
      <c r="CU41" s="47">
        <f t="shared" si="107"/>
        <v>7.6209321404502192E-2</v>
      </c>
      <c r="CV41" s="47">
        <f t="shared" si="108"/>
        <v>7.8707636072673143E-2</v>
      </c>
      <c r="CW41" s="47">
        <f t="shared" si="109"/>
        <v>7.6650747318910778E-2</v>
      </c>
      <c r="CX41" s="47">
        <f t="shared" si="110"/>
        <v>7.3059372448656373E-2</v>
      </c>
    </row>
    <row r="42" spans="1:102" x14ac:dyDescent="0.25">
      <c r="B42">
        <f t="shared" si="10"/>
        <v>13</v>
      </c>
      <c r="C42" s="47">
        <f t="shared" si="11"/>
        <v>6.9853854183797609E-2</v>
      </c>
      <c r="D42" s="47">
        <f t="shared" si="12"/>
        <v>7.6133567574818276E-2</v>
      </c>
      <c r="E42" s="47">
        <f t="shared" si="13"/>
        <v>6.7764682401360965E-2</v>
      </c>
      <c r="F42" s="47">
        <f t="shared" si="14"/>
        <v>7.4744529606154839E-2</v>
      </c>
      <c r="G42" s="47">
        <f t="shared" si="15"/>
        <v>7.0914391129392698E-2</v>
      </c>
      <c r="H42" s="47">
        <f t="shared" si="16"/>
        <v>7.3595673236225456E-2</v>
      </c>
      <c r="I42" s="47">
        <f t="shared" si="17"/>
        <v>7.0995816750666962E-2</v>
      </c>
      <c r="J42" s="47">
        <f t="shared" si="18"/>
        <v>6.2925160940249594E-2</v>
      </c>
      <c r="K42" s="47">
        <f t="shared" si="19"/>
        <v>7.5232437659875501E-2</v>
      </c>
      <c r="L42" s="47">
        <f t="shared" si="20"/>
        <v>7.5387560945364612E-2</v>
      </c>
      <c r="M42" s="47">
        <f t="shared" si="21"/>
        <v>6.1279196110422311E-2</v>
      </c>
      <c r="N42" s="47">
        <f t="shared" si="22"/>
        <v>7.518531581246575E-2</v>
      </c>
      <c r="O42" s="47">
        <f t="shared" si="23"/>
        <v>7.2361811249472496E-2</v>
      </c>
      <c r="P42" s="47">
        <f t="shared" si="24"/>
        <v>7.4967091446647371E-2</v>
      </c>
      <c r="Q42" s="47">
        <f t="shared" si="25"/>
        <v>6.779639782528632E-2</v>
      </c>
      <c r="R42" s="47">
        <f t="shared" si="26"/>
        <v>7.4556526979614249E-2</v>
      </c>
      <c r="S42" s="47">
        <f t="shared" si="27"/>
        <v>7.3876550133470817E-2</v>
      </c>
      <c r="T42" s="47">
        <f t="shared" si="28"/>
        <v>6.1748704950466686E-2</v>
      </c>
      <c r="U42" s="47">
        <f t="shared" si="29"/>
        <v>6.821277823844718E-2</v>
      </c>
      <c r="V42" s="47">
        <f t="shared" si="30"/>
        <v>8.1713461347379196E-2</v>
      </c>
      <c r="W42" s="47">
        <f t="shared" si="31"/>
        <v>6.4753496088423873E-2</v>
      </c>
      <c r="X42" s="47">
        <f t="shared" si="32"/>
        <v>7.3706023568552576E-2</v>
      </c>
      <c r="Y42" s="47">
        <f t="shared" si="33"/>
        <v>6.8289082590355432E-2</v>
      </c>
      <c r="Z42" s="47">
        <f t="shared" si="34"/>
        <v>7.1817397628232499E-2</v>
      </c>
      <c r="AA42" s="47">
        <f t="shared" si="35"/>
        <v>6.4030366839238365E-2</v>
      </c>
      <c r="AB42" s="47">
        <f t="shared" si="36"/>
        <v>7.6060507473891634E-2</v>
      </c>
      <c r="AC42" s="47">
        <f t="shared" si="37"/>
        <v>7.6170277978482054E-2</v>
      </c>
      <c r="AD42" s="47">
        <f t="shared" si="38"/>
        <v>6.9133253186269145E-2</v>
      </c>
      <c r="AE42" s="47">
        <f t="shared" si="39"/>
        <v>6.3117199274525554E-2</v>
      </c>
      <c r="AF42" s="47">
        <f t="shared" si="40"/>
        <v>6.3338240187156655E-2</v>
      </c>
      <c r="AG42" s="47">
        <f t="shared" si="41"/>
        <v>8.235026972805462E-2</v>
      </c>
      <c r="AH42" s="47">
        <f t="shared" si="42"/>
        <v>7.4412539239077591E-2</v>
      </c>
      <c r="AI42" s="47">
        <f t="shared" si="43"/>
        <v>6.3719923381701654E-2</v>
      </c>
      <c r="AJ42" s="47">
        <f t="shared" si="44"/>
        <v>9.0110566501084954E-2</v>
      </c>
      <c r="AK42" s="47">
        <f t="shared" si="45"/>
        <v>5.7921057630689964E-2</v>
      </c>
      <c r="AL42" s="47">
        <f t="shared" si="46"/>
        <v>7.8904839906095217E-2</v>
      </c>
      <c r="AM42" s="47">
        <f t="shared" si="47"/>
        <v>6.0371654278403894E-2</v>
      </c>
      <c r="AN42" s="47">
        <f t="shared" si="48"/>
        <v>7.4266573108681858E-2</v>
      </c>
      <c r="AO42" s="47">
        <f t="shared" si="49"/>
        <v>7.481043883294021E-2</v>
      </c>
      <c r="AP42" s="47">
        <f t="shared" si="50"/>
        <v>5.6358074306145173E-2</v>
      </c>
      <c r="AQ42" s="47">
        <f t="shared" si="51"/>
        <v>8.2407536047531399E-2</v>
      </c>
      <c r="AR42" s="47">
        <f t="shared" si="52"/>
        <v>6.3780478667309862E-2</v>
      </c>
      <c r="AS42" s="47">
        <f t="shared" si="53"/>
        <v>6.6141235141253016E-2</v>
      </c>
      <c r="AT42" s="47">
        <f t="shared" si="54"/>
        <v>7.2363502916032371E-2</v>
      </c>
      <c r="AU42" s="47">
        <f t="shared" si="55"/>
        <v>7.1391623453787426E-2</v>
      </c>
      <c r="AV42" s="47">
        <f t="shared" si="56"/>
        <v>7.4349793385357354E-2</v>
      </c>
      <c r="AW42" s="47">
        <f t="shared" si="57"/>
        <v>7.497721630947185E-2</v>
      </c>
      <c r="AX42" s="47">
        <f t="shared" si="58"/>
        <v>7.1327962516222976E-2</v>
      </c>
      <c r="AY42" s="47">
        <f t="shared" si="59"/>
        <v>8.0944297075978958E-2</v>
      </c>
      <c r="AZ42" s="47">
        <f t="shared" si="60"/>
        <v>7.2322687624844159E-2</v>
      </c>
      <c r="BA42" s="47">
        <f t="shared" si="61"/>
        <v>7.6797453914326505E-2</v>
      </c>
      <c r="BB42" s="47">
        <f t="shared" si="62"/>
        <v>7.6905659600099388E-2</v>
      </c>
      <c r="BC42" s="47">
        <f t="shared" si="63"/>
        <v>5.6672703785562974E-2</v>
      </c>
      <c r="BD42" s="47">
        <f t="shared" si="64"/>
        <v>8.3241414759623086E-2</v>
      </c>
      <c r="BE42" s="47">
        <f t="shared" si="65"/>
        <v>7.8116146699053174E-2</v>
      </c>
      <c r="BF42" s="47">
        <f t="shared" si="66"/>
        <v>7.4009141876917636E-2</v>
      </c>
      <c r="BG42" s="47">
        <f t="shared" si="67"/>
        <v>6.2491979354548421E-2</v>
      </c>
      <c r="BH42" s="47">
        <f t="shared" si="68"/>
        <v>7.1637144497437452E-2</v>
      </c>
      <c r="BI42" s="47">
        <f t="shared" si="69"/>
        <v>6.7036292107722287E-2</v>
      </c>
      <c r="BJ42" s="47">
        <f t="shared" si="70"/>
        <v>7.3542828854106429E-2</v>
      </c>
      <c r="BK42" s="47">
        <f t="shared" si="71"/>
        <v>6.3600289201745264E-2</v>
      </c>
      <c r="BL42" s="47">
        <f t="shared" si="72"/>
        <v>6.2918485932689783E-2</v>
      </c>
      <c r="BM42" s="47">
        <f t="shared" si="73"/>
        <v>7.01675488513782E-2</v>
      </c>
      <c r="BN42" s="47">
        <f t="shared" si="74"/>
        <v>7.7566262414694609E-2</v>
      </c>
      <c r="BO42" s="47">
        <f t="shared" si="75"/>
        <v>5.793327050386278E-2</v>
      </c>
      <c r="BP42" s="47">
        <f t="shared" si="76"/>
        <v>7.1171443214727875E-2</v>
      </c>
      <c r="BQ42" s="47">
        <f t="shared" si="77"/>
        <v>8.0187563116890112E-2</v>
      </c>
      <c r="BR42" s="47">
        <f t="shared" si="78"/>
        <v>6.7991128235651704E-2</v>
      </c>
      <c r="BS42" s="47">
        <f t="shared" si="79"/>
        <v>7.8940422724543477E-2</v>
      </c>
      <c r="BT42" s="47">
        <f t="shared" si="80"/>
        <v>6.9533173528630435E-2</v>
      </c>
      <c r="BU42" s="47">
        <f t="shared" si="81"/>
        <v>6.3960207044931633E-2</v>
      </c>
      <c r="BV42" s="47">
        <f t="shared" si="82"/>
        <v>7.0071038118548451E-2</v>
      </c>
      <c r="BW42" s="47">
        <f t="shared" si="83"/>
        <v>7.1564209074070489E-2</v>
      </c>
      <c r="BX42" s="47">
        <f t="shared" si="84"/>
        <v>6.6511745228044733E-2</v>
      </c>
      <c r="BY42" s="47">
        <f t="shared" si="85"/>
        <v>6.6708952426553073E-2</v>
      </c>
      <c r="BZ42" s="47">
        <f t="shared" si="86"/>
        <v>7.9133398415600548E-2</v>
      </c>
      <c r="CA42" s="47">
        <f t="shared" si="87"/>
        <v>7.2571013065752088E-2</v>
      </c>
      <c r="CB42" s="47">
        <f t="shared" si="88"/>
        <v>6.8657621877599537E-2</v>
      </c>
      <c r="CC42" s="47">
        <f t="shared" si="89"/>
        <v>8.1310159098097329E-2</v>
      </c>
      <c r="CD42" s="47">
        <f t="shared" si="90"/>
        <v>6.6794808257742547E-2</v>
      </c>
      <c r="CE42" s="47">
        <f t="shared" si="91"/>
        <v>6.464324707415077E-2</v>
      </c>
      <c r="CF42" s="47">
        <f t="shared" si="92"/>
        <v>7.4818821242902539E-2</v>
      </c>
      <c r="CG42" s="47">
        <f t="shared" si="93"/>
        <v>6.7393058548832138E-2</v>
      </c>
      <c r="CH42" s="47">
        <f t="shared" si="94"/>
        <v>5.8857294433830643E-2</v>
      </c>
      <c r="CI42" s="47">
        <f t="shared" si="95"/>
        <v>6.3486863240128644E-2</v>
      </c>
      <c r="CJ42" s="47">
        <f t="shared" si="96"/>
        <v>7.3642814702632953E-2</v>
      </c>
      <c r="CK42" s="47">
        <f t="shared" si="97"/>
        <v>7.6876372664764159E-2</v>
      </c>
      <c r="CL42" s="47">
        <f t="shared" si="98"/>
        <v>6.4216782527072511E-2</v>
      </c>
      <c r="CM42" s="47">
        <f t="shared" si="99"/>
        <v>6.7263857795234167E-2</v>
      </c>
      <c r="CN42" s="47">
        <f t="shared" si="100"/>
        <v>6.5360452339588856E-2</v>
      </c>
      <c r="CO42" s="47">
        <f t="shared" si="101"/>
        <v>5.9625269202759137E-2</v>
      </c>
      <c r="CP42" s="47">
        <f t="shared" si="102"/>
        <v>6.8606549392983468E-2</v>
      </c>
      <c r="CQ42" s="47">
        <f t="shared" si="103"/>
        <v>6.0878030382316171E-2</v>
      </c>
      <c r="CR42" s="47">
        <f t="shared" si="104"/>
        <v>7.5615310262465957E-2</v>
      </c>
      <c r="CS42" s="47">
        <f t="shared" si="105"/>
        <v>7.1538518244453328E-2</v>
      </c>
      <c r="CT42" s="47">
        <f t="shared" si="106"/>
        <v>7.1815678710965655E-2</v>
      </c>
      <c r="CU42" s="47">
        <f t="shared" si="107"/>
        <v>7.7216404393103233E-2</v>
      </c>
      <c r="CV42" s="47">
        <f t="shared" si="108"/>
        <v>8.2891094340455149E-2</v>
      </c>
      <c r="CW42" s="47">
        <f t="shared" si="109"/>
        <v>7.1511660002724603E-2</v>
      </c>
      <c r="CX42" s="47">
        <f t="shared" si="110"/>
        <v>7.7217016611891925E-2</v>
      </c>
    </row>
    <row r="43" spans="1:102" x14ac:dyDescent="0.25">
      <c r="B43">
        <f t="shared" si="10"/>
        <v>14</v>
      </c>
      <c r="C43" s="47">
        <f t="shared" si="11"/>
        <v>7.1428552482821109E-2</v>
      </c>
      <c r="D43" s="47">
        <f t="shared" si="12"/>
        <v>7.6063889453766145E-2</v>
      </c>
      <c r="E43" s="47">
        <f t="shared" si="13"/>
        <v>6.600060981970933E-2</v>
      </c>
      <c r="F43" s="47">
        <f t="shared" si="14"/>
        <v>7.5741457857522079E-2</v>
      </c>
      <c r="G43" s="47">
        <f t="shared" si="15"/>
        <v>7.1954079125993428E-2</v>
      </c>
      <c r="H43" s="47">
        <f t="shared" si="16"/>
        <v>7.2879526560465036E-2</v>
      </c>
      <c r="I43" s="47">
        <f t="shared" si="17"/>
        <v>6.895779779005215E-2</v>
      </c>
      <c r="J43" s="47">
        <f t="shared" si="18"/>
        <v>6.2835757523794403E-2</v>
      </c>
      <c r="K43" s="47">
        <f t="shared" si="19"/>
        <v>7.3723410026030459E-2</v>
      </c>
      <c r="L43" s="47">
        <f t="shared" si="20"/>
        <v>7.4315898444764578E-2</v>
      </c>
      <c r="M43" s="47">
        <f t="shared" si="21"/>
        <v>6.2023078832630349E-2</v>
      </c>
      <c r="N43" s="47">
        <f t="shared" si="22"/>
        <v>7.6333360935241137E-2</v>
      </c>
      <c r="O43" s="47">
        <f t="shared" si="23"/>
        <v>7.2530776546453707E-2</v>
      </c>
      <c r="P43" s="47">
        <f t="shared" si="24"/>
        <v>7.4091881132843859E-2</v>
      </c>
      <c r="Q43" s="47">
        <f t="shared" si="25"/>
        <v>6.6314259369794515E-2</v>
      </c>
      <c r="R43" s="47">
        <f t="shared" si="26"/>
        <v>7.8298048713108748E-2</v>
      </c>
      <c r="S43" s="47">
        <f t="shared" si="27"/>
        <v>7.3136716792153805E-2</v>
      </c>
      <c r="T43" s="47">
        <f t="shared" si="28"/>
        <v>6.6393887364909032E-2</v>
      </c>
      <c r="U43" s="47">
        <f t="shared" si="29"/>
        <v>6.8662258828222481E-2</v>
      </c>
      <c r="V43" s="47">
        <f t="shared" si="30"/>
        <v>8.5490218725302297E-2</v>
      </c>
      <c r="W43" s="47">
        <f t="shared" si="31"/>
        <v>6.2522525628321807E-2</v>
      </c>
      <c r="X43" s="47">
        <f t="shared" si="32"/>
        <v>6.8749590060756385E-2</v>
      </c>
      <c r="Y43" s="47">
        <f t="shared" si="33"/>
        <v>6.8924786540804833E-2</v>
      </c>
      <c r="Z43" s="47">
        <f t="shared" si="34"/>
        <v>7.5241128836035925E-2</v>
      </c>
      <c r="AA43" s="47">
        <f t="shared" si="35"/>
        <v>6.6204723914226368E-2</v>
      </c>
      <c r="AB43" s="47">
        <f t="shared" si="36"/>
        <v>7.9271659331989056E-2</v>
      </c>
      <c r="AC43" s="47">
        <f t="shared" si="37"/>
        <v>7.6158543303670168E-2</v>
      </c>
      <c r="AD43" s="47">
        <f t="shared" si="38"/>
        <v>7.0239272366549282E-2</v>
      </c>
      <c r="AE43" s="47">
        <f t="shared" si="39"/>
        <v>6.0493555417597114E-2</v>
      </c>
      <c r="AF43" s="47">
        <f t="shared" si="40"/>
        <v>6.2595037256750044E-2</v>
      </c>
      <c r="AG43" s="47">
        <f t="shared" si="41"/>
        <v>8.2213201412856068E-2</v>
      </c>
      <c r="AH43" s="47">
        <f t="shared" si="42"/>
        <v>7.7010341535640139E-2</v>
      </c>
      <c r="AI43" s="47">
        <f t="shared" si="43"/>
        <v>6.5989877482258708E-2</v>
      </c>
      <c r="AJ43" s="47">
        <f t="shared" si="44"/>
        <v>8.6847556911340815E-2</v>
      </c>
      <c r="AK43" s="47">
        <f t="shared" si="45"/>
        <v>5.7112798941766255E-2</v>
      </c>
      <c r="AL43" s="47">
        <f t="shared" si="46"/>
        <v>7.6979697226814983E-2</v>
      </c>
      <c r="AM43" s="47">
        <f t="shared" si="47"/>
        <v>6.0224327161602018E-2</v>
      </c>
      <c r="AN43" s="47">
        <f t="shared" si="48"/>
        <v>7.2500480134474715E-2</v>
      </c>
      <c r="AO43" s="47">
        <f t="shared" si="49"/>
        <v>7.3826533122799215E-2</v>
      </c>
      <c r="AP43" s="47">
        <f t="shared" si="50"/>
        <v>5.6016536950296028E-2</v>
      </c>
      <c r="AQ43" s="47">
        <f t="shared" si="51"/>
        <v>8.2496159256945423E-2</v>
      </c>
      <c r="AR43" s="47">
        <f t="shared" si="52"/>
        <v>6.4899131756401662E-2</v>
      </c>
      <c r="AS43" s="47">
        <f t="shared" si="53"/>
        <v>6.3345952870726835E-2</v>
      </c>
      <c r="AT43" s="47">
        <f t="shared" si="54"/>
        <v>6.9923392582317792E-2</v>
      </c>
      <c r="AU43" s="47">
        <f t="shared" si="55"/>
        <v>7.2812069831362153E-2</v>
      </c>
      <c r="AV43" s="47">
        <f t="shared" si="56"/>
        <v>7.4840771029927006E-2</v>
      </c>
      <c r="AW43" s="47">
        <f t="shared" si="57"/>
        <v>7.6477656430615173E-2</v>
      </c>
      <c r="AX43" s="47">
        <f t="shared" si="58"/>
        <v>6.6621730814794791E-2</v>
      </c>
      <c r="AY43" s="47">
        <f t="shared" si="59"/>
        <v>7.7794063349639356E-2</v>
      </c>
      <c r="AZ43" s="47">
        <f t="shared" si="60"/>
        <v>7.0829908867086941E-2</v>
      </c>
      <c r="BA43" s="47">
        <f t="shared" si="61"/>
        <v>7.4418406557357472E-2</v>
      </c>
      <c r="BB43" s="47">
        <f t="shared" si="62"/>
        <v>7.506067857363051E-2</v>
      </c>
      <c r="BC43" s="47">
        <f t="shared" si="63"/>
        <v>5.3426591174203786E-2</v>
      </c>
      <c r="BD43" s="47">
        <f t="shared" si="64"/>
        <v>8.4613303604977944E-2</v>
      </c>
      <c r="BE43" s="47">
        <f t="shared" si="65"/>
        <v>7.7812633507193335E-2</v>
      </c>
      <c r="BF43" s="47">
        <f t="shared" si="66"/>
        <v>7.4098605772020557E-2</v>
      </c>
      <c r="BG43" s="47">
        <f t="shared" si="67"/>
        <v>6.5037209636586255E-2</v>
      </c>
      <c r="BH43" s="47">
        <f t="shared" si="68"/>
        <v>7.0888421839709601E-2</v>
      </c>
      <c r="BI43" s="47">
        <f t="shared" si="69"/>
        <v>6.9760414647268273E-2</v>
      </c>
      <c r="BJ43" s="47">
        <f t="shared" si="70"/>
        <v>7.0689803703700038E-2</v>
      </c>
      <c r="BK43" s="47">
        <f t="shared" si="71"/>
        <v>6.3647089269510168E-2</v>
      </c>
      <c r="BL43" s="47">
        <f t="shared" si="72"/>
        <v>6.2491577073459155E-2</v>
      </c>
      <c r="BM43" s="47">
        <f t="shared" si="73"/>
        <v>6.5855974614375756E-2</v>
      </c>
      <c r="BN43" s="47">
        <f t="shared" si="74"/>
        <v>7.3593411674654954E-2</v>
      </c>
      <c r="BO43" s="47">
        <f t="shared" si="75"/>
        <v>6.0294637985104045E-2</v>
      </c>
      <c r="BP43" s="47">
        <f t="shared" si="76"/>
        <v>7.6968036750313398E-2</v>
      </c>
      <c r="BQ43" s="47">
        <f t="shared" si="77"/>
        <v>8.2188815377151156E-2</v>
      </c>
      <c r="BR43" s="47">
        <f t="shared" si="78"/>
        <v>7.0759091283027153E-2</v>
      </c>
      <c r="BS43" s="47">
        <f t="shared" si="79"/>
        <v>7.8951055034693102E-2</v>
      </c>
      <c r="BT43" s="47">
        <f t="shared" si="80"/>
        <v>6.9545949963300338E-2</v>
      </c>
      <c r="BU43" s="47">
        <f t="shared" si="81"/>
        <v>6.3319822241013193E-2</v>
      </c>
      <c r="BV43" s="47">
        <f t="shared" si="82"/>
        <v>6.9462928828672901E-2</v>
      </c>
      <c r="BW43" s="47">
        <f t="shared" si="83"/>
        <v>7.1788786739684127E-2</v>
      </c>
      <c r="BX43" s="47">
        <f t="shared" si="84"/>
        <v>6.5879483513071102E-2</v>
      </c>
      <c r="BY43" s="47">
        <f t="shared" si="85"/>
        <v>6.2255015004485638E-2</v>
      </c>
      <c r="BZ43" s="47">
        <f t="shared" si="86"/>
        <v>7.7310459163791187E-2</v>
      </c>
      <c r="CA43" s="47">
        <f t="shared" si="87"/>
        <v>7.3642414090643038E-2</v>
      </c>
      <c r="CB43" s="47">
        <f t="shared" si="88"/>
        <v>6.9063553481965731E-2</v>
      </c>
      <c r="CC43" s="47">
        <f t="shared" si="89"/>
        <v>8.2679778684848215E-2</v>
      </c>
      <c r="CD43" s="47">
        <f t="shared" si="90"/>
        <v>6.8064096839723823E-2</v>
      </c>
      <c r="CE43" s="47">
        <f t="shared" si="91"/>
        <v>6.6344893573498057E-2</v>
      </c>
      <c r="CF43" s="47">
        <f t="shared" si="92"/>
        <v>7.1462578993858328E-2</v>
      </c>
      <c r="CG43" s="47">
        <f t="shared" si="93"/>
        <v>6.4594287572551437E-2</v>
      </c>
      <c r="CH43" s="47">
        <f t="shared" si="94"/>
        <v>6.1437774270247617E-2</v>
      </c>
      <c r="CI43" s="47">
        <f t="shared" si="95"/>
        <v>6.5627791637645219E-2</v>
      </c>
      <c r="CJ43" s="47">
        <f t="shared" si="96"/>
        <v>7.3291633187488867E-2</v>
      </c>
      <c r="CK43" s="47">
        <f t="shared" si="97"/>
        <v>7.3489347883081049E-2</v>
      </c>
      <c r="CL43" s="47">
        <f t="shared" si="98"/>
        <v>6.3199335859080746E-2</v>
      </c>
      <c r="CM43" s="47">
        <f t="shared" si="99"/>
        <v>6.712108002166646E-2</v>
      </c>
      <c r="CN43" s="47">
        <f t="shared" si="100"/>
        <v>6.5027861001949988E-2</v>
      </c>
      <c r="CO43" s="47">
        <f t="shared" si="101"/>
        <v>5.6437944685070233E-2</v>
      </c>
      <c r="CP43" s="47">
        <f t="shared" si="102"/>
        <v>6.8093739982510004E-2</v>
      </c>
      <c r="CQ43" s="47">
        <f t="shared" si="103"/>
        <v>5.7764151524359382E-2</v>
      </c>
      <c r="CR43" s="47">
        <f t="shared" si="104"/>
        <v>7.7609991103594567E-2</v>
      </c>
      <c r="CS43" s="47">
        <f t="shared" si="105"/>
        <v>7.3948715928298853E-2</v>
      </c>
      <c r="CT43" s="47">
        <f t="shared" si="106"/>
        <v>7.1278686112600298E-2</v>
      </c>
      <c r="CU43" s="47">
        <f t="shared" si="107"/>
        <v>7.8242339176912701E-2</v>
      </c>
      <c r="CV43" s="47">
        <f t="shared" si="108"/>
        <v>8.2440061607167103E-2</v>
      </c>
      <c r="CW43" s="47">
        <f t="shared" si="109"/>
        <v>7.2078186212550868E-2</v>
      </c>
      <c r="CX43" s="47">
        <f t="shared" si="110"/>
        <v>7.5863235412261282E-2</v>
      </c>
    </row>
    <row r="44" spans="1:102" x14ac:dyDescent="0.25">
      <c r="B44">
        <f t="shared" si="10"/>
        <v>15</v>
      </c>
      <c r="C44" s="47">
        <f t="shared" si="11"/>
        <v>7.3359561250744915E-2</v>
      </c>
      <c r="D44" s="47">
        <f t="shared" si="12"/>
        <v>7.5411662524001541E-2</v>
      </c>
      <c r="E44" s="47">
        <f t="shared" si="13"/>
        <v>6.6912501747818515E-2</v>
      </c>
      <c r="F44" s="47">
        <f t="shared" si="14"/>
        <v>7.3997898352985134E-2</v>
      </c>
      <c r="G44" s="47">
        <f t="shared" si="15"/>
        <v>7.0321730870548382E-2</v>
      </c>
      <c r="H44" s="47">
        <f t="shared" si="16"/>
        <v>7.2959002930008968E-2</v>
      </c>
      <c r="I44" s="47">
        <f t="shared" si="17"/>
        <v>7.1245670036210754E-2</v>
      </c>
      <c r="J44" s="47">
        <f t="shared" si="18"/>
        <v>6.8001927462428183E-2</v>
      </c>
      <c r="K44" s="47">
        <f t="shared" si="19"/>
        <v>7.3540068612947429E-2</v>
      </c>
      <c r="L44" s="47">
        <f t="shared" si="20"/>
        <v>7.4674154772724086E-2</v>
      </c>
      <c r="M44" s="47">
        <f t="shared" si="21"/>
        <v>6.0956938439284063E-2</v>
      </c>
      <c r="N44" s="47">
        <f t="shared" si="22"/>
        <v>7.6303400173522912E-2</v>
      </c>
      <c r="O44" s="47">
        <f t="shared" si="23"/>
        <v>6.8862943330619819E-2</v>
      </c>
      <c r="P44" s="47">
        <f t="shared" si="24"/>
        <v>7.2459116295884335E-2</v>
      </c>
      <c r="Q44" s="47">
        <f t="shared" si="25"/>
        <v>6.6572517268186304E-2</v>
      </c>
      <c r="R44" s="47">
        <f t="shared" si="26"/>
        <v>7.6303022860654268E-2</v>
      </c>
      <c r="S44" s="47">
        <f t="shared" si="27"/>
        <v>7.0699431635228571E-2</v>
      </c>
      <c r="T44" s="47">
        <f t="shared" si="28"/>
        <v>6.7974393481288975E-2</v>
      </c>
      <c r="U44" s="47">
        <f t="shared" si="29"/>
        <v>6.7066684890307371E-2</v>
      </c>
      <c r="V44" s="47">
        <f t="shared" si="30"/>
        <v>8.6217359401500618E-2</v>
      </c>
      <c r="W44" s="47">
        <f t="shared" si="31"/>
        <v>6.2438219449779883E-2</v>
      </c>
      <c r="X44" s="47">
        <f t="shared" si="32"/>
        <v>6.9455404493092288E-2</v>
      </c>
      <c r="Y44" s="47">
        <f t="shared" si="33"/>
        <v>6.9679479111328949E-2</v>
      </c>
      <c r="Z44" s="47">
        <f t="shared" si="34"/>
        <v>7.7170817713461806E-2</v>
      </c>
      <c r="AA44" s="47">
        <f t="shared" si="35"/>
        <v>6.4006975978532096E-2</v>
      </c>
      <c r="AB44" s="47">
        <f t="shared" si="36"/>
        <v>7.9605173707075205E-2</v>
      </c>
      <c r="AC44" s="47">
        <f t="shared" si="37"/>
        <v>7.5094603806828752E-2</v>
      </c>
      <c r="AD44" s="47">
        <f t="shared" si="38"/>
        <v>6.9671541668120965E-2</v>
      </c>
      <c r="AE44" s="47">
        <f t="shared" si="39"/>
        <v>5.9559326698702876E-2</v>
      </c>
      <c r="AF44" s="47">
        <f t="shared" si="40"/>
        <v>6.0849974877187109E-2</v>
      </c>
      <c r="AG44" s="47">
        <f t="shared" si="41"/>
        <v>8.0291302675124257E-2</v>
      </c>
      <c r="AH44" s="47">
        <f t="shared" si="42"/>
        <v>7.6901486630070223E-2</v>
      </c>
      <c r="AI44" s="47">
        <f t="shared" si="43"/>
        <v>7.0266488759939294E-2</v>
      </c>
      <c r="AJ44" s="47">
        <f t="shared" si="44"/>
        <v>8.8869215393963683E-2</v>
      </c>
      <c r="AK44" s="47">
        <f t="shared" si="45"/>
        <v>5.821823409335742E-2</v>
      </c>
      <c r="AL44" s="47">
        <f t="shared" si="46"/>
        <v>7.3214181644886869E-2</v>
      </c>
      <c r="AM44" s="47">
        <f t="shared" si="47"/>
        <v>5.8877985002780943E-2</v>
      </c>
      <c r="AN44" s="47">
        <f t="shared" si="48"/>
        <v>7.4891349115272038E-2</v>
      </c>
      <c r="AO44" s="47">
        <f t="shared" si="49"/>
        <v>7.5053762334455154E-2</v>
      </c>
      <c r="AP44" s="47">
        <f t="shared" si="50"/>
        <v>5.2016075564816439E-2</v>
      </c>
      <c r="AQ44" s="47">
        <f t="shared" si="51"/>
        <v>8.2402977069836139E-2</v>
      </c>
      <c r="AR44" s="47">
        <f t="shared" si="52"/>
        <v>6.1934917946408929E-2</v>
      </c>
      <c r="AS44" s="47">
        <f t="shared" si="53"/>
        <v>6.3671102966165224E-2</v>
      </c>
      <c r="AT44" s="47">
        <f t="shared" si="54"/>
        <v>7.0729581379969819E-2</v>
      </c>
      <c r="AU44" s="47">
        <f t="shared" si="55"/>
        <v>7.3517480594193996E-2</v>
      </c>
      <c r="AV44" s="47">
        <f t="shared" si="56"/>
        <v>7.2264852288695738E-2</v>
      </c>
      <c r="AW44" s="47">
        <f t="shared" si="57"/>
        <v>7.1942061796699236E-2</v>
      </c>
      <c r="AX44" s="47">
        <f t="shared" si="58"/>
        <v>6.5953131458201295E-2</v>
      </c>
      <c r="AY44" s="47">
        <f t="shared" si="59"/>
        <v>7.7109450822571035E-2</v>
      </c>
      <c r="AZ44" s="47">
        <f t="shared" si="60"/>
        <v>7.3135493450611863E-2</v>
      </c>
      <c r="BA44" s="47">
        <f t="shared" si="61"/>
        <v>7.4719014741513087E-2</v>
      </c>
      <c r="BB44" s="47">
        <f t="shared" si="62"/>
        <v>7.4974273994078841E-2</v>
      </c>
      <c r="BC44" s="47">
        <f t="shared" si="63"/>
        <v>5.0959996172672946E-2</v>
      </c>
      <c r="BD44" s="47">
        <f t="shared" si="64"/>
        <v>8.5203314225352503E-2</v>
      </c>
      <c r="BE44" s="47">
        <f t="shared" si="65"/>
        <v>7.8676206692915931E-2</v>
      </c>
      <c r="BF44" s="47">
        <f t="shared" si="66"/>
        <v>7.6400994808573333E-2</v>
      </c>
      <c r="BG44" s="47">
        <f t="shared" si="67"/>
        <v>6.933917005229881E-2</v>
      </c>
      <c r="BH44" s="47">
        <f t="shared" si="68"/>
        <v>7.0600499090877164E-2</v>
      </c>
      <c r="BI44" s="47">
        <f t="shared" si="69"/>
        <v>6.75623668688521E-2</v>
      </c>
      <c r="BJ44" s="47">
        <f t="shared" si="70"/>
        <v>7.2310296762411533E-2</v>
      </c>
      <c r="BK44" s="47">
        <f t="shared" si="71"/>
        <v>6.4936441189658606E-2</v>
      </c>
      <c r="BL44" s="47">
        <f t="shared" si="72"/>
        <v>6.6309197641962234E-2</v>
      </c>
      <c r="BM44" s="47">
        <f t="shared" si="73"/>
        <v>6.5658114374810325E-2</v>
      </c>
      <c r="BN44" s="47">
        <f t="shared" si="74"/>
        <v>7.4426635819726014E-2</v>
      </c>
      <c r="BO44" s="47">
        <f t="shared" si="75"/>
        <v>6.2554305043491784E-2</v>
      </c>
      <c r="BP44" s="47">
        <f t="shared" si="76"/>
        <v>7.5696981334033811E-2</v>
      </c>
      <c r="BQ44" s="47">
        <f t="shared" si="77"/>
        <v>8.2298235022371158E-2</v>
      </c>
      <c r="BR44" s="47">
        <f t="shared" si="78"/>
        <v>7.1717008234017457E-2</v>
      </c>
      <c r="BS44" s="47">
        <f t="shared" si="79"/>
        <v>7.4962048022181454E-2</v>
      </c>
      <c r="BT44" s="47">
        <f t="shared" si="80"/>
        <v>7.3395026530445273E-2</v>
      </c>
      <c r="BU44" s="47">
        <f t="shared" si="81"/>
        <v>6.6676421019396193E-2</v>
      </c>
      <c r="BV44" s="47">
        <f t="shared" si="82"/>
        <v>6.937100762801067E-2</v>
      </c>
      <c r="BW44" s="47">
        <f t="shared" si="83"/>
        <v>7.5682800821960661E-2</v>
      </c>
      <c r="BX44" s="47">
        <f t="shared" si="84"/>
        <v>6.7061379070620736E-2</v>
      </c>
      <c r="BY44" s="47">
        <f t="shared" si="85"/>
        <v>6.3675384442662408E-2</v>
      </c>
      <c r="BZ44" s="47">
        <f t="shared" si="86"/>
        <v>8.045478530944003E-2</v>
      </c>
      <c r="CA44" s="47">
        <f t="shared" si="87"/>
        <v>7.1619000839960922E-2</v>
      </c>
      <c r="CB44" s="47">
        <f t="shared" si="88"/>
        <v>6.7845090711124365E-2</v>
      </c>
      <c r="CC44" s="47">
        <f t="shared" si="89"/>
        <v>7.8073479965465209E-2</v>
      </c>
      <c r="CD44" s="47">
        <f t="shared" si="90"/>
        <v>7.0058841787192044E-2</v>
      </c>
      <c r="CE44" s="47">
        <f t="shared" si="91"/>
        <v>6.3185556350490016E-2</v>
      </c>
      <c r="CF44" s="47">
        <f t="shared" si="92"/>
        <v>6.8838273557087826E-2</v>
      </c>
      <c r="CG44" s="47">
        <f t="shared" si="93"/>
        <v>6.3836009685467862E-2</v>
      </c>
      <c r="CH44" s="47">
        <f t="shared" si="94"/>
        <v>5.928894549641691E-2</v>
      </c>
      <c r="CI44" s="47">
        <f t="shared" si="95"/>
        <v>6.2350014961393217E-2</v>
      </c>
      <c r="CJ44" s="47">
        <f t="shared" si="96"/>
        <v>7.3847213026860203E-2</v>
      </c>
      <c r="CK44" s="47">
        <f t="shared" si="97"/>
        <v>7.3772812165532539E-2</v>
      </c>
      <c r="CL44" s="47">
        <f t="shared" si="98"/>
        <v>6.2536713016213011E-2</v>
      </c>
      <c r="CM44" s="47">
        <f t="shared" si="99"/>
        <v>6.7448524974119795E-2</v>
      </c>
      <c r="CN44" s="47">
        <f t="shared" si="100"/>
        <v>6.4266073907011986E-2</v>
      </c>
      <c r="CO44" s="47">
        <f t="shared" si="101"/>
        <v>5.5329146142572103E-2</v>
      </c>
      <c r="CP44" s="47">
        <f t="shared" si="102"/>
        <v>6.7307772559195955E-2</v>
      </c>
      <c r="CQ44" s="47">
        <f t="shared" si="103"/>
        <v>5.4447314520517077E-2</v>
      </c>
      <c r="CR44" s="47">
        <f t="shared" si="104"/>
        <v>7.5364142247704199E-2</v>
      </c>
      <c r="CS44" s="47">
        <f t="shared" si="105"/>
        <v>7.4530517907403254E-2</v>
      </c>
      <c r="CT44" s="47">
        <f t="shared" si="106"/>
        <v>7.1640872254634058E-2</v>
      </c>
      <c r="CU44" s="47">
        <f t="shared" si="107"/>
        <v>7.6857457776338872E-2</v>
      </c>
      <c r="CV44" s="47">
        <f t="shared" si="108"/>
        <v>8.0578301571578401E-2</v>
      </c>
      <c r="CW44" s="47">
        <f t="shared" si="109"/>
        <v>7.4365136677897431E-2</v>
      </c>
      <c r="CX44" s="47">
        <f t="shared" si="110"/>
        <v>7.6128257383461531E-2</v>
      </c>
    </row>
    <row r="45" spans="1:102" x14ac:dyDescent="0.2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</row>
    <row r="46" spans="1:102" x14ac:dyDescent="0.2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</row>
    <row r="47" spans="1:102" ht="30" x14ac:dyDescent="0.25">
      <c r="A47" t="s">
        <v>106</v>
      </c>
      <c r="B47" s="36" t="s">
        <v>105</v>
      </c>
      <c r="C47" s="35">
        <f t="shared" ref="C47:AH47" si="111">1/(1+C44)^(10)*100</f>
        <v>49.266045948343113</v>
      </c>
      <c r="D47" s="35">
        <f t="shared" si="111"/>
        <v>48.333982485618279</v>
      </c>
      <c r="E47" s="35">
        <f t="shared" si="111"/>
        <v>52.32532797081668</v>
      </c>
      <c r="F47" s="35">
        <f t="shared" si="111"/>
        <v>48.974012170394779</v>
      </c>
      <c r="G47" s="35">
        <f t="shared" si="111"/>
        <v>50.682329670836381</v>
      </c>
      <c r="H47" s="35">
        <f t="shared" si="111"/>
        <v>49.450275816582</v>
      </c>
      <c r="I47" s="35">
        <f t="shared" si="111"/>
        <v>50.246892111706998</v>
      </c>
      <c r="J47" s="35">
        <f t="shared" si="111"/>
        <v>51.794021794016054</v>
      </c>
      <c r="K47" s="35">
        <f t="shared" si="111"/>
        <v>49.18327159677164</v>
      </c>
      <c r="L47" s="35">
        <f t="shared" si="111"/>
        <v>48.666706331070031</v>
      </c>
      <c r="M47" s="35">
        <f t="shared" si="111"/>
        <v>55.337868443908597</v>
      </c>
      <c r="N47" s="35">
        <f t="shared" si="111"/>
        <v>47.935016073096484</v>
      </c>
      <c r="O47" s="35">
        <f t="shared" si="111"/>
        <v>51.378307455153035</v>
      </c>
      <c r="P47" s="35">
        <f t="shared" si="111"/>
        <v>49.681253813169647</v>
      </c>
      <c r="Q47" s="35">
        <f t="shared" si="111"/>
        <v>52.492361521259724</v>
      </c>
      <c r="R47" s="35">
        <f t="shared" si="111"/>
        <v>47.935184116171499</v>
      </c>
      <c r="S47" s="35">
        <f t="shared" si="111"/>
        <v>50.503825834773863</v>
      </c>
      <c r="T47" s="35">
        <f t="shared" si="111"/>
        <v>51.807376618722188</v>
      </c>
      <c r="U47" s="35">
        <f t="shared" si="111"/>
        <v>52.249770933060937</v>
      </c>
      <c r="V47" s="35">
        <f t="shared" si="111"/>
        <v>43.73535016481874</v>
      </c>
      <c r="W47" s="35">
        <f t="shared" si="111"/>
        <v>54.571155124520367</v>
      </c>
      <c r="X47" s="35">
        <f t="shared" si="111"/>
        <v>51.094388371014418</v>
      </c>
      <c r="Y47" s="35">
        <f t="shared" si="111"/>
        <v>50.987457561979951</v>
      </c>
      <c r="Z47" s="35">
        <f t="shared" si="111"/>
        <v>47.550403692941082</v>
      </c>
      <c r="AA47" s="35">
        <f t="shared" si="111"/>
        <v>53.77188319166725</v>
      </c>
      <c r="AB47" s="35">
        <f t="shared" si="111"/>
        <v>46.48902401494977</v>
      </c>
      <c r="AC47" s="35">
        <f t="shared" si="111"/>
        <v>48.476714706039672</v>
      </c>
      <c r="AD47" s="35">
        <f t="shared" si="111"/>
        <v>50.991241186646938</v>
      </c>
      <c r="AE47" s="35">
        <f t="shared" si="111"/>
        <v>56.07215056699917</v>
      </c>
      <c r="AF47" s="35">
        <f t="shared" si="111"/>
        <v>55.393689927250435</v>
      </c>
      <c r="AG47" s="35">
        <f t="shared" si="111"/>
        <v>46.194599223336724</v>
      </c>
      <c r="AH47" s="35">
        <f t="shared" si="111"/>
        <v>47.669460308866597</v>
      </c>
      <c r="AI47" s="35">
        <f t="shared" ref="AI47:BN47" si="112">1/(1+AI44)^(10)*100</f>
        <v>50.708495577051394</v>
      </c>
      <c r="AJ47" s="35">
        <f t="shared" si="112"/>
        <v>42.681807653096854</v>
      </c>
      <c r="AK47" s="35">
        <f t="shared" si="112"/>
        <v>56.786825888313864</v>
      </c>
      <c r="AL47" s="35">
        <f t="shared" si="112"/>
        <v>49.332823354127441</v>
      </c>
      <c r="AM47" s="35">
        <f t="shared" si="112"/>
        <v>56.433996854323219</v>
      </c>
      <c r="AN47" s="35">
        <f t="shared" si="112"/>
        <v>48.568458938097436</v>
      </c>
      <c r="AO47" s="35">
        <f t="shared" si="112"/>
        <v>48.49513423980278</v>
      </c>
      <c r="AP47" s="35">
        <f t="shared" si="112"/>
        <v>60.224920861271116</v>
      </c>
      <c r="AQ47" s="35">
        <f t="shared" si="112"/>
        <v>45.30125348880992</v>
      </c>
      <c r="AR47" s="35">
        <f t="shared" si="112"/>
        <v>54.830346116375274</v>
      </c>
      <c r="AS47" s="35">
        <f t="shared" si="112"/>
        <v>53.941918921209123</v>
      </c>
      <c r="AT47" s="35">
        <f t="shared" si="112"/>
        <v>50.489606702721737</v>
      </c>
      <c r="AU47" s="35">
        <f t="shared" si="112"/>
        <v>49.193621291842327</v>
      </c>
      <c r="AV47" s="35">
        <f t="shared" si="112"/>
        <v>49.771335584035413</v>
      </c>
      <c r="AW47" s="35">
        <f t="shared" si="112"/>
        <v>49.92141367259822</v>
      </c>
      <c r="AX47" s="35">
        <f t="shared" si="112"/>
        <v>52.798173937055118</v>
      </c>
      <c r="AY47" s="35">
        <f t="shared" si="112"/>
        <v>47.57750185528046</v>
      </c>
      <c r="AZ47" s="35">
        <f t="shared" si="112"/>
        <v>49.369008830761949</v>
      </c>
      <c r="BA47" s="35">
        <f t="shared" si="112"/>
        <v>48.646396121016657</v>
      </c>
      <c r="BB47" s="35">
        <f t="shared" si="112"/>
        <v>48.531005616138692</v>
      </c>
      <c r="BC47" s="35">
        <f t="shared" si="112"/>
        <v>60.832847657751586</v>
      </c>
      <c r="BD47" s="35">
        <f t="shared" si="112"/>
        <v>44.145748592029769</v>
      </c>
      <c r="BE47" s="35">
        <f t="shared" si="112"/>
        <v>46.890947432870199</v>
      </c>
      <c r="BF47" s="35">
        <f t="shared" si="112"/>
        <v>47.891572299265796</v>
      </c>
      <c r="BG47" s="35">
        <f t="shared" si="112"/>
        <v>51.149953841979155</v>
      </c>
      <c r="BH47" s="35">
        <f t="shared" si="112"/>
        <v>50.550515054785706</v>
      </c>
      <c r="BI47" s="35">
        <f t="shared" si="112"/>
        <v>52.007675262112976</v>
      </c>
      <c r="BJ47" s="35">
        <f t="shared" si="112"/>
        <v>49.750246531233572</v>
      </c>
      <c r="BK47" s="35">
        <f t="shared" si="112"/>
        <v>53.304406885068154</v>
      </c>
      <c r="BL47" s="35">
        <f t="shared" si="112"/>
        <v>52.622132878296682</v>
      </c>
      <c r="BM47" s="35">
        <f t="shared" si="112"/>
        <v>52.944522772072801</v>
      </c>
      <c r="BN47" s="35">
        <f t="shared" si="112"/>
        <v>48.778937610822645</v>
      </c>
      <c r="BO47" s="35">
        <f t="shared" ref="BO47:CX47" si="113">1/(1+BO44)^(10)*100</f>
        <v>54.511564651161748</v>
      </c>
      <c r="BP47" s="35">
        <f t="shared" si="113"/>
        <v>48.205933917936171</v>
      </c>
      <c r="BQ47" s="35">
        <f t="shared" si="113"/>
        <v>45.345113977902599</v>
      </c>
      <c r="BR47" s="35">
        <f t="shared" si="113"/>
        <v>50.026344494810559</v>
      </c>
      <c r="BS47" s="35">
        <f t="shared" si="113"/>
        <v>48.536525523377072</v>
      </c>
      <c r="BT47" s="35">
        <f t="shared" si="113"/>
        <v>49.249770725354615</v>
      </c>
      <c r="BU47" s="35">
        <f t="shared" si="113"/>
        <v>52.441251709397584</v>
      </c>
      <c r="BV47" s="35">
        <f t="shared" si="113"/>
        <v>51.134727392443594</v>
      </c>
      <c r="BW47" s="35">
        <f t="shared" si="113"/>
        <v>48.212289187174029</v>
      </c>
      <c r="BX47" s="35">
        <f t="shared" si="113"/>
        <v>52.252369041022831</v>
      </c>
      <c r="BY47" s="35">
        <f t="shared" si="113"/>
        <v>53.939747705458309</v>
      </c>
      <c r="BZ47" s="35">
        <f t="shared" si="113"/>
        <v>46.124750166710328</v>
      </c>
      <c r="CA47" s="35">
        <f t="shared" si="113"/>
        <v>50.072116079627548</v>
      </c>
      <c r="CB47" s="35">
        <f t="shared" si="113"/>
        <v>51.870143107098841</v>
      </c>
      <c r="CC47" s="35">
        <f t="shared" si="113"/>
        <v>47.153764744816293</v>
      </c>
      <c r="CD47" s="35">
        <f t="shared" si="113"/>
        <v>50.806982357691574</v>
      </c>
      <c r="CE47" s="35">
        <f t="shared" si="113"/>
        <v>54.188773363238816</v>
      </c>
      <c r="CF47" s="35">
        <f t="shared" si="113"/>
        <v>51.390167274320611</v>
      </c>
      <c r="CG47" s="35">
        <f t="shared" si="113"/>
        <v>53.858361094835402</v>
      </c>
      <c r="CH47" s="35">
        <f t="shared" si="113"/>
        <v>56.21543801842914</v>
      </c>
      <c r="CI47" s="35">
        <f t="shared" si="113"/>
        <v>54.616481237023116</v>
      </c>
      <c r="CJ47" s="35">
        <f t="shared" si="113"/>
        <v>49.04277732209588</v>
      </c>
      <c r="CK47" s="35">
        <f t="shared" si="113"/>
        <v>49.07676926855131</v>
      </c>
      <c r="CL47" s="35">
        <f t="shared" si="113"/>
        <v>54.520590601715533</v>
      </c>
      <c r="CM47" s="35">
        <f t="shared" si="113"/>
        <v>52.063167348091454</v>
      </c>
      <c r="CN47" s="35">
        <f t="shared" si="113"/>
        <v>53.641117675436</v>
      </c>
      <c r="CO47" s="35">
        <f t="shared" si="113"/>
        <v>58.360724309349045</v>
      </c>
      <c r="CP47" s="35">
        <f t="shared" si="113"/>
        <v>52.131866996009265</v>
      </c>
      <c r="CQ47" s="35">
        <f t="shared" si="113"/>
        <v>58.850634442723738</v>
      </c>
      <c r="CR47" s="35">
        <f t="shared" si="113"/>
        <v>48.355345490987013</v>
      </c>
      <c r="CS47" s="35">
        <f t="shared" si="113"/>
        <v>48.731800243655762</v>
      </c>
      <c r="CT47" s="35">
        <f t="shared" si="113"/>
        <v>50.061897661612164</v>
      </c>
      <c r="CU47" s="35">
        <f t="shared" si="113"/>
        <v>47.688954234307836</v>
      </c>
      <c r="CV47" s="35">
        <f t="shared" si="113"/>
        <v>46.072054058166515</v>
      </c>
      <c r="CW47" s="35">
        <f t="shared" si="113"/>
        <v>48.806866994918849</v>
      </c>
      <c r="CX47" s="35">
        <f t="shared" si="113"/>
        <v>48.013088773120025</v>
      </c>
    </row>
    <row r="49" spans="2:8" x14ac:dyDescent="0.25">
      <c r="G49" s="57" t="s">
        <v>104</v>
      </c>
    </row>
    <row r="50" spans="2:8" x14ac:dyDescent="0.25">
      <c r="G50" s="57"/>
    </row>
    <row r="51" spans="2:8" x14ac:dyDescent="0.25">
      <c r="G51" s="57"/>
    </row>
    <row r="52" spans="2:8" x14ac:dyDescent="0.25">
      <c r="B52" t="s">
        <v>89</v>
      </c>
      <c r="C52" t="s">
        <v>103</v>
      </c>
      <c r="E52" s="46">
        <f>AVERAGE(C44:CX44)</f>
        <v>7.0517700092289956E-2</v>
      </c>
      <c r="G52" t="s">
        <v>102</v>
      </c>
      <c r="H52" t="s">
        <v>101</v>
      </c>
    </row>
    <row r="53" spans="2:8" x14ac:dyDescent="0.25">
      <c r="E53" s="35"/>
    </row>
    <row r="54" spans="2:8" x14ac:dyDescent="0.25">
      <c r="B54" t="s">
        <v>86</v>
      </c>
      <c r="C54" t="s">
        <v>100</v>
      </c>
      <c r="D54" t="s">
        <v>99</v>
      </c>
      <c r="E54" s="45">
        <f>PERCENTILE(C47:CX47,0.1)</f>
        <v>47.127483013621685</v>
      </c>
      <c r="G54" t="s">
        <v>98</v>
      </c>
      <c r="H54" t="s">
        <v>97</v>
      </c>
    </row>
    <row r="55" spans="2:8" x14ac:dyDescent="0.25">
      <c r="E55" s="45"/>
    </row>
    <row r="56" spans="2:8" x14ac:dyDescent="0.25">
      <c r="C56" t="s">
        <v>96</v>
      </c>
      <c r="E56" s="45">
        <f>E54*'Q.3)(ii)'!$G$6</f>
        <v>6409.3376898525494</v>
      </c>
      <c r="F56" t="s">
        <v>91</v>
      </c>
      <c r="G56" t="s">
        <v>94</v>
      </c>
    </row>
    <row r="57" spans="2:8" x14ac:dyDescent="0.25">
      <c r="C57" t="s">
        <v>95</v>
      </c>
      <c r="E57" s="45">
        <f>2500*1.07^15</f>
        <v>6897.5788517883366</v>
      </c>
      <c r="F57" t="s">
        <v>91</v>
      </c>
      <c r="G57" t="s">
        <v>94</v>
      </c>
    </row>
    <row r="58" spans="2:8" x14ac:dyDescent="0.25">
      <c r="E58" s="45"/>
    </row>
    <row r="59" spans="2:8" x14ac:dyDescent="0.25">
      <c r="B59" t="s">
        <v>93</v>
      </c>
      <c r="C59" t="s">
        <v>92</v>
      </c>
      <c r="E59" s="45">
        <f>E56-E57</f>
        <v>-488.2411619357872</v>
      </c>
      <c r="F59" t="s">
        <v>91</v>
      </c>
      <c r="G59" t="s">
        <v>90</v>
      </c>
    </row>
  </sheetData>
  <mergeCells count="2">
    <mergeCell ref="A36:A38"/>
    <mergeCell ref="G49:G51"/>
  </mergeCells>
  <pageMargins left="0.7" right="0.7" top="0.75" bottom="0.75" header="0.3" footer="0.3"/>
  <pageSetup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Y20"/>
  <sheetViews>
    <sheetView showGridLines="0" topLeftCell="B9" zoomScaleNormal="100" workbookViewId="0">
      <selection activeCell="B9" sqref="B9"/>
    </sheetView>
  </sheetViews>
  <sheetFormatPr defaultRowHeight="15" x14ac:dyDescent="0.25"/>
  <cols>
    <col min="2" max="2" width="29.7109375" customWidth="1"/>
    <col min="3" max="3" width="21.7109375" customWidth="1"/>
    <col min="4" max="4" width="20.5703125" customWidth="1"/>
    <col min="5" max="5" width="17.140625" customWidth="1"/>
    <col min="6" max="6" width="16.5703125" customWidth="1"/>
  </cols>
  <sheetData>
    <row r="2" spans="2:103" x14ac:dyDescent="0.25">
      <c r="B2" t="s">
        <v>119</v>
      </c>
      <c r="C2" t="s">
        <v>118</v>
      </c>
    </row>
    <row r="4" spans="2:103" x14ac:dyDescent="0.25">
      <c r="C4" s="50" t="s">
        <v>117</v>
      </c>
      <c r="D4" s="49">
        <v>1</v>
      </c>
      <c r="E4" s="49">
        <f t="shared" ref="E4:AJ4" si="0">D4+1</f>
        <v>2</v>
      </c>
      <c r="F4" s="49">
        <f t="shared" si="0"/>
        <v>3</v>
      </c>
      <c r="G4" s="49">
        <f t="shared" si="0"/>
        <v>4</v>
      </c>
      <c r="H4" s="49">
        <f t="shared" si="0"/>
        <v>5</v>
      </c>
      <c r="I4" s="49">
        <f t="shared" si="0"/>
        <v>6</v>
      </c>
      <c r="J4" s="49">
        <f t="shared" si="0"/>
        <v>7</v>
      </c>
      <c r="K4" s="49">
        <f t="shared" si="0"/>
        <v>8</v>
      </c>
      <c r="L4" s="49">
        <f t="shared" si="0"/>
        <v>9</v>
      </c>
      <c r="M4" s="49">
        <f t="shared" si="0"/>
        <v>10</v>
      </c>
      <c r="N4" s="49">
        <f t="shared" si="0"/>
        <v>11</v>
      </c>
      <c r="O4" s="49">
        <f t="shared" si="0"/>
        <v>12</v>
      </c>
      <c r="P4" s="49">
        <f t="shared" si="0"/>
        <v>13</v>
      </c>
      <c r="Q4" s="49">
        <f t="shared" si="0"/>
        <v>14</v>
      </c>
      <c r="R4" s="49">
        <f t="shared" si="0"/>
        <v>15</v>
      </c>
      <c r="S4" s="49">
        <f t="shared" si="0"/>
        <v>16</v>
      </c>
      <c r="T4" s="49">
        <f t="shared" si="0"/>
        <v>17</v>
      </c>
      <c r="U4" s="49">
        <f t="shared" si="0"/>
        <v>18</v>
      </c>
      <c r="V4" s="49">
        <f t="shared" si="0"/>
        <v>19</v>
      </c>
      <c r="W4" s="49">
        <f t="shared" si="0"/>
        <v>20</v>
      </c>
      <c r="X4" s="49">
        <f t="shared" si="0"/>
        <v>21</v>
      </c>
      <c r="Y4" s="49">
        <f t="shared" si="0"/>
        <v>22</v>
      </c>
      <c r="Z4" s="49">
        <f t="shared" si="0"/>
        <v>23</v>
      </c>
      <c r="AA4" s="49">
        <f t="shared" si="0"/>
        <v>24</v>
      </c>
      <c r="AB4" s="49">
        <f t="shared" si="0"/>
        <v>25</v>
      </c>
      <c r="AC4" s="49">
        <f t="shared" si="0"/>
        <v>26</v>
      </c>
      <c r="AD4" s="49">
        <f t="shared" si="0"/>
        <v>27</v>
      </c>
      <c r="AE4" s="49">
        <f t="shared" si="0"/>
        <v>28</v>
      </c>
      <c r="AF4" s="49">
        <f t="shared" si="0"/>
        <v>29</v>
      </c>
      <c r="AG4" s="49">
        <f t="shared" si="0"/>
        <v>30</v>
      </c>
      <c r="AH4" s="49">
        <f t="shared" si="0"/>
        <v>31</v>
      </c>
      <c r="AI4" s="49">
        <f t="shared" si="0"/>
        <v>32</v>
      </c>
      <c r="AJ4" s="49">
        <f t="shared" si="0"/>
        <v>33</v>
      </c>
      <c r="AK4" s="49">
        <f t="shared" ref="AK4:BP4" si="1">AJ4+1</f>
        <v>34</v>
      </c>
      <c r="AL4" s="49">
        <f t="shared" si="1"/>
        <v>35</v>
      </c>
      <c r="AM4" s="49">
        <f t="shared" si="1"/>
        <v>36</v>
      </c>
      <c r="AN4" s="49">
        <f t="shared" si="1"/>
        <v>37</v>
      </c>
      <c r="AO4" s="49">
        <f t="shared" si="1"/>
        <v>38</v>
      </c>
      <c r="AP4" s="49">
        <f t="shared" si="1"/>
        <v>39</v>
      </c>
      <c r="AQ4" s="49">
        <f t="shared" si="1"/>
        <v>40</v>
      </c>
      <c r="AR4" s="49">
        <f t="shared" si="1"/>
        <v>41</v>
      </c>
      <c r="AS4" s="49">
        <f t="shared" si="1"/>
        <v>42</v>
      </c>
      <c r="AT4" s="49">
        <f t="shared" si="1"/>
        <v>43</v>
      </c>
      <c r="AU4" s="49">
        <f t="shared" si="1"/>
        <v>44</v>
      </c>
      <c r="AV4" s="49">
        <f t="shared" si="1"/>
        <v>45</v>
      </c>
      <c r="AW4" s="49">
        <f t="shared" si="1"/>
        <v>46</v>
      </c>
      <c r="AX4" s="49">
        <f t="shared" si="1"/>
        <v>47</v>
      </c>
      <c r="AY4" s="49">
        <f t="shared" si="1"/>
        <v>48</v>
      </c>
      <c r="AZ4" s="49">
        <f t="shared" si="1"/>
        <v>49</v>
      </c>
      <c r="BA4" s="49">
        <f t="shared" si="1"/>
        <v>50</v>
      </c>
      <c r="BB4" s="49">
        <f t="shared" si="1"/>
        <v>51</v>
      </c>
      <c r="BC4" s="49">
        <f t="shared" si="1"/>
        <v>52</v>
      </c>
      <c r="BD4" s="49">
        <f t="shared" si="1"/>
        <v>53</v>
      </c>
      <c r="BE4" s="49">
        <f t="shared" si="1"/>
        <v>54</v>
      </c>
      <c r="BF4" s="49">
        <f t="shared" si="1"/>
        <v>55</v>
      </c>
      <c r="BG4" s="49">
        <f t="shared" si="1"/>
        <v>56</v>
      </c>
      <c r="BH4" s="49">
        <f t="shared" si="1"/>
        <v>57</v>
      </c>
      <c r="BI4" s="49">
        <f t="shared" si="1"/>
        <v>58</v>
      </c>
      <c r="BJ4" s="49">
        <f t="shared" si="1"/>
        <v>59</v>
      </c>
      <c r="BK4" s="49">
        <f t="shared" si="1"/>
        <v>60</v>
      </c>
      <c r="BL4" s="49">
        <f t="shared" si="1"/>
        <v>61</v>
      </c>
      <c r="BM4" s="49">
        <f t="shared" si="1"/>
        <v>62</v>
      </c>
      <c r="BN4" s="49">
        <f t="shared" si="1"/>
        <v>63</v>
      </c>
      <c r="BO4" s="49">
        <f t="shared" si="1"/>
        <v>64</v>
      </c>
      <c r="BP4" s="49">
        <f t="shared" si="1"/>
        <v>65</v>
      </c>
      <c r="BQ4" s="49">
        <f t="shared" ref="BQ4:CY4" si="2">BP4+1</f>
        <v>66</v>
      </c>
      <c r="BR4" s="49">
        <f t="shared" si="2"/>
        <v>67</v>
      </c>
      <c r="BS4" s="49">
        <f t="shared" si="2"/>
        <v>68</v>
      </c>
      <c r="BT4" s="49">
        <f t="shared" si="2"/>
        <v>69</v>
      </c>
      <c r="BU4" s="49">
        <f t="shared" si="2"/>
        <v>70</v>
      </c>
      <c r="BV4" s="49">
        <f t="shared" si="2"/>
        <v>71</v>
      </c>
      <c r="BW4" s="49">
        <f t="shared" si="2"/>
        <v>72</v>
      </c>
      <c r="BX4" s="49">
        <f t="shared" si="2"/>
        <v>73</v>
      </c>
      <c r="BY4" s="49">
        <f t="shared" si="2"/>
        <v>74</v>
      </c>
      <c r="BZ4" s="49">
        <f t="shared" si="2"/>
        <v>75</v>
      </c>
      <c r="CA4" s="49">
        <f t="shared" si="2"/>
        <v>76</v>
      </c>
      <c r="CB4" s="49">
        <f t="shared" si="2"/>
        <v>77</v>
      </c>
      <c r="CC4" s="49">
        <f t="shared" si="2"/>
        <v>78</v>
      </c>
      <c r="CD4" s="49">
        <f t="shared" si="2"/>
        <v>79</v>
      </c>
      <c r="CE4" s="49">
        <f t="shared" si="2"/>
        <v>80</v>
      </c>
      <c r="CF4" s="49">
        <f t="shared" si="2"/>
        <v>81</v>
      </c>
      <c r="CG4" s="49">
        <f t="shared" si="2"/>
        <v>82</v>
      </c>
      <c r="CH4" s="49">
        <f t="shared" si="2"/>
        <v>83</v>
      </c>
      <c r="CI4" s="49">
        <f t="shared" si="2"/>
        <v>84</v>
      </c>
      <c r="CJ4" s="49">
        <f t="shared" si="2"/>
        <v>85</v>
      </c>
      <c r="CK4" s="49">
        <f t="shared" si="2"/>
        <v>86</v>
      </c>
      <c r="CL4" s="49">
        <f t="shared" si="2"/>
        <v>87</v>
      </c>
      <c r="CM4" s="49">
        <f t="shared" si="2"/>
        <v>88</v>
      </c>
      <c r="CN4" s="49">
        <f t="shared" si="2"/>
        <v>89</v>
      </c>
      <c r="CO4" s="49">
        <f t="shared" si="2"/>
        <v>90</v>
      </c>
      <c r="CP4" s="49">
        <f t="shared" si="2"/>
        <v>91</v>
      </c>
      <c r="CQ4" s="49">
        <f t="shared" si="2"/>
        <v>92</v>
      </c>
      <c r="CR4" s="49">
        <f t="shared" si="2"/>
        <v>93</v>
      </c>
      <c r="CS4" s="49">
        <f t="shared" si="2"/>
        <v>94</v>
      </c>
      <c r="CT4" s="49">
        <f t="shared" si="2"/>
        <v>95</v>
      </c>
      <c r="CU4" s="49">
        <f t="shared" si="2"/>
        <v>96</v>
      </c>
      <c r="CV4" s="49">
        <f t="shared" si="2"/>
        <v>97</v>
      </c>
      <c r="CW4" s="49">
        <f t="shared" si="2"/>
        <v>98</v>
      </c>
      <c r="CX4" s="49">
        <f t="shared" si="2"/>
        <v>99</v>
      </c>
      <c r="CY4" s="49">
        <f t="shared" si="2"/>
        <v>100</v>
      </c>
    </row>
    <row r="5" spans="2:103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</row>
    <row r="6" spans="2:103" ht="30" x14ac:dyDescent="0.25">
      <c r="C6" s="52" t="s">
        <v>116</v>
      </c>
      <c r="D6" s="49">
        <f>'Q.3)(iii)'!C44</f>
        <v>7.3359561250744915E-2</v>
      </c>
      <c r="E6" s="49">
        <f>'Q.3)(iii)'!D44</f>
        <v>7.5411662524001541E-2</v>
      </c>
      <c r="F6" s="49">
        <f>'Q.3)(iii)'!E44</f>
        <v>6.6912501747818515E-2</v>
      </c>
      <c r="G6" s="49">
        <f>'Q.3)(iii)'!F44</f>
        <v>7.3997898352985134E-2</v>
      </c>
      <c r="H6" s="49">
        <f>'Q.3)(iii)'!G44</f>
        <v>7.0321730870548382E-2</v>
      </c>
      <c r="I6" s="49">
        <f>'Q.3)(iii)'!H44</f>
        <v>7.2959002930008968E-2</v>
      </c>
      <c r="J6" s="49">
        <f>'Q.3)(iii)'!I44</f>
        <v>7.1245670036210754E-2</v>
      </c>
      <c r="K6" s="49">
        <f>'Q.3)(iii)'!J44</f>
        <v>6.8001927462428183E-2</v>
      </c>
      <c r="L6" s="49">
        <f>'Q.3)(iii)'!K44</f>
        <v>7.3540068612947429E-2</v>
      </c>
      <c r="M6" s="49">
        <f>'Q.3)(iii)'!L44</f>
        <v>7.4674154772724086E-2</v>
      </c>
      <c r="N6" s="49">
        <f>'Q.3)(iii)'!M44</f>
        <v>6.0956938439284063E-2</v>
      </c>
      <c r="O6" s="49">
        <f>'Q.3)(iii)'!N44</f>
        <v>7.6303400173522912E-2</v>
      </c>
      <c r="P6" s="49">
        <f>'Q.3)(iii)'!O44</f>
        <v>6.8862943330619819E-2</v>
      </c>
      <c r="Q6" s="49">
        <f>'Q.3)(iii)'!P44</f>
        <v>7.2459116295884335E-2</v>
      </c>
      <c r="R6" s="49">
        <f>'Q.3)(iii)'!Q44</f>
        <v>6.6572517268186304E-2</v>
      </c>
      <c r="S6" s="49">
        <f>'Q.3)(iii)'!R44</f>
        <v>7.6303022860654268E-2</v>
      </c>
      <c r="T6" s="49">
        <f>'Q.3)(iii)'!S44</f>
        <v>7.0699431635228571E-2</v>
      </c>
      <c r="U6" s="49">
        <f>'Q.3)(iii)'!T44</f>
        <v>6.7974393481288975E-2</v>
      </c>
      <c r="V6" s="49">
        <f>'Q.3)(iii)'!U44</f>
        <v>6.7066684890307371E-2</v>
      </c>
      <c r="W6" s="49">
        <f>'Q.3)(iii)'!V44</f>
        <v>8.6217359401500618E-2</v>
      </c>
      <c r="X6" s="49">
        <f>'Q.3)(iii)'!W44</f>
        <v>6.2438219449779883E-2</v>
      </c>
      <c r="Y6" s="49">
        <f>'Q.3)(iii)'!X44</f>
        <v>6.9455404493092288E-2</v>
      </c>
      <c r="Z6" s="49">
        <f>'Q.3)(iii)'!Y44</f>
        <v>6.9679479111328949E-2</v>
      </c>
      <c r="AA6" s="49">
        <f>'Q.3)(iii)'!Z44</f>
        <v>7.7170817713461806E-2</v>
      </c>
      <c r="AB6" s="49">
        <f>'Q.3)(iii)'!AA44</f>
        <v>6.4006975978532096E-2</v>
      </c>
      <c r="AC6" s="49">
        <f>'Q.3)(iii)'!AB44</f>
        <v>7.9605173707075205E-2</v>
      </c>
      <c r="AD6" s="49">
        <f>'Q.3)(iii)'!AC44</f>
        <v>7.5094603806828752E-2</v>
      </c>
      <c r="AE6" s="49">
        <f>'Q.3)(iii)'!AD44</f>
        <v>6.9671541668120965E-2</v>
      </c>
      <c r="AF6" s="49">
        <f>'Q.3)(iii)'!AE44</f>
        <v>5.9559326698702876E-2</v>
      </c>
      <c r="AG6" s="49">
        <f>'Q.3)(iii)'!AF44</f>
        <v>6.0849974877187109E-2</v>
      </c>
      <c r="AH6" s="49">
        <f>'Q.3)(iii)'!AG44</f>
        <v>8.0291302675124257E-2</v>
      </c>
      <c r="AI6" s="49">
        <f>'Q.3)(iii)'!AH44</f>
        <v>7.6901486630070223E-2</v>
      </c>
      <c r="AJ6" s="49">
        <f>'Q.3)(iii)'!AI44</f>
        <v>7.0266488759939294E-2</v>
      </c>
      <c r="AK6" s="49">
        <f>'Q.3)(iii)'!AJ44</f>
        <v>8.8869215393963683E-2</v>
      </c>
      <c r="AL6" s="49">
        <f>'Q.3)(iii)'!AK44</f>
        <v>5.821823409335742E-2</v>
      </c>
      <c r="AM6" s="49">
        <f>'Q.3)(iii)'!AL44</f>
        <v>7.3214181644886869E-2</v>
      </c>
      <c r="AN6" s="49">
        <f>'Q.3)(iii)'!AM44</f>
        <v>5.8877985002780943E-2</v>
      </c>
      <c r="AO6" s="49">
        <f>'Q.3)(iii)'!AN44</f>
        <v>7.4891349115272038E-2</v>
      </c>
      <c r="AP6" s="49">
        <f>'Q.3)(iii)'!AO44</f>
        <v>7.5053762334455154E-2</v>
      </c>
      <c r="AQ6" s="49">
        <f>'Q.3)(iii)'!AP44</f>
        <v>5.2016075564816439E-2</v>
      </c>
      <c r="AR6" s="49">
        <f>'Q.3)(iii)'!AQ44</f>
        <v>8.2402977069836139E-2</v>
      </c>
      <c r="AS6" s="49">
        <f>'Q.3)(iii)'!AR44</f>
        <v>6.1934917946408929E-2</v>
      </c>
      <c r="AT6" s="49">
        <f>'Q.3)(iii)'!AS44</f>
        <v>6.3671102966165224E-2</v>
      </c>
      <c r="AU6" s="49">
        <f>'Q.3)(iii)'!AT44</f>
        <v>7.0729581379969819E-2</v>
      </c>
      <c r="AV6" s="49">
        <f>'Q.3)(iii)'!AU44</f>
        <v>7.3517480594193996E-2</v>
      </c>
      <c r="AW6" s="49">
        <f>'Q.3)(iii)'!AV44</f>
        <v>7.2264852288695738E-2</v>
      </c>
      <c r="AX6" s="49">
        <f>'Q.3)(iii)'!AW44</f>
        <v>7.1942061796699236E-2</v>
      </c>
      <c r="AY6" s="49">
        <f>'Q.3)(iii)'!AX44</f>
        <v>6.5953131458201295E-2</v>
      </c>
      <c r="AZ6" s="49">
        <f>'Q.3)(iii)'!AY44</f>
        <v>7.7109450822571035E-2</v>
      </c>
      <c r="BA6" s="49">
        <f>'Q.3)(iii)'!AZ44</f>
        <v>7.3135493450611863E-2</v>
      </c>
      <c r="BB6" s="49">
        <f>'Q.3)(iii)'!BA44</f>
        <v>7.4719014741513087E-2</v>
      </c>
      <c r="BC6" s="49">
        <f>'Q.3)(iii)'!BB44</f>
        <v>7.4974273994078841E-2</v>
      </c>
      <c r="BD6" s="49">
        <f>'Q.3)(iii)'!BC44</f>
        <v>5.0959996172672946E-2</v>
      </c>
      <c r="BE6" s="49">
        <f>'Q.3)(iii)'!BD44</f>
        <v>8.5203314225352503E-2</v>
      </c>
      <c r="BF6" s="49">
        <f>'Q.3)(iii)'!BE44</f>
        <v>7.8676206692915931E-2</v>
      </c>
      <c r="BG6" s="49">
        <f>'Q.3)(iii)'!BF44</f>
        <v>7.6400994808573333E-2</v>
      </c>
      <c r="BH6" s="49">
        <f>'Q.3)(iii)'!BG44</f>
        <v>6.933917005229881E-2</v>
      </c>
      <c r="BI6" s="49">
        <f>'Q.3)(iii)'!BH44</f>
        <v>7.0600499090877164E-2</v>
      </c>
      <c r="BJ6" s="49">
        <f>'Q.3)(iii)'!BI44</f>
        <v>6.75623668688521E-2</v>
      </c>
      <c r="BK6" s="49">
        <f>'Q.3)(iii)'!BJ44</f>
        <v>7.2310296762411533E-2</v>
      </c>
      <c r="BL6" s="49">
        <f>'Q.3)(iii)'!BK44</f>
        <v>6.4936441189658606E-2</v>
      </c>
      <c r="BM6" s="49">
        <f>'Q.3)(iii)'!BL44</f>
        <v>6.6309197641962234E-2</v>
      </c>
      <c r="BN6" s="49">
        <f>'Q.3)(iii)'!BM44</f>
        <v>6.5658114374810325E-2</v>
      </c>
      <c r="BO6" s="49">
        <f>'Q.3)(iii)'!BN44</f>
        <v>7.4426635819726014E-2</v>
      </c>
      <c r="BP6" s="49">
        <f>'Q.3)(iii)'!BO44</f>
        <v>6.2554305043491784E-2</v>
      </c>
      <c r="BQ6" s="49">
        <f>'Q.3)(iii)'!BP44</f>
        <v>7.5696981334033811E-2</v>
      </c>
      <c r="BR6" s="49">
        <f>'Q.3)(iii)'!BQ44</f>
        <v>8.2298235022371158E-2</v>
      </c>
      <c r="BS6" s="49">
        <f>'Q.3)(iii)'!BR44</f>
        <v>7.1717008234017457E-2</v>
      </c>
      <c r="BT6" s="49">
        <f>'Q.3)(iii)'!BS44</f>
        <v>7.4962048022181454E-2</v>
      </c>
      <c r="BU6" s="49">
        <f>'Q.3)(iii)'!BT44</f>
        <v>7.3395026530445273E-2</v>
      </c>
      <c r="BV6" s="49">
        <f>'Q.3)(iii)'!BU44</f>
        <v>6.6676421019396193E-2</v>
      </c>
      <c r="BW6" s="49">
        <f>'Q.3)(iii)'!BV44</f>
        <v>6.937100762801067E-2</v>
      </c>
      <c r="BX6" s="49">
        <f>'Q.3)(iii)'!BW44</f>
        <v>7.5682800821960661E-2</v>
      </c>
      <c r="BY6" s="49">
        <f>'Q.3)(iii)'!BX44</f>
        <v>6.7061379070620736E-2</v>
      </c>
      <c r="BZ6" s="49">
        <f>'Q.3)(iii)'!BY44</f>
        <v>6.3675384442662408E-2</v>
      </c>
      <c r="CA6" s="49">
        <f>'Q.3)(iii)'!BZ44</f>
        <v>8.045478530944003E-2</v>
      </c>
      <c r="CB6" s="49">
        <f>'Q.3)(iii)'!CA44</f>
        <v>7.1619000839960922E-2</v>
      </c>
      <c r="CC6" s="49">
        <f>'Q.3)(iii)'!CB44</f>
        <v>6.7845090711124365E-2</v>
      </c>
      <c r="CD6" s="49">
        <f>'Q.3)(iii)'!CC44</f>
        <v>7.8073479965465209E-2</v>
      </c>
      <c r="CE6" s="49">
        <f>'Q.3)(iii)'!CD44</f>
        <v>7.0058841787192044E-2</v>
      </c>
      <c r="CF6" s="49">
        <f>'Q.3)(iii)'!CE44</f>
        <v>6.3185556350490016E-2</v>
      </c>
      <c r="CG6" s="49">
        <f>'Q.3)(iii)'!CF44</f>
        <v>6.8838273557087826E-2</v>
      </c>
      <c r="CH6" s="49">
        <f>'Q.3)(iii)'!CG44</f>
        <v>6.3836009685467862E-2</v>
      </c>
      <c r="CI6" s="49">
        <f>'Q.3)(iii)'!CH44</f>
        <v>5.928894549641691E-2</v>
      </c>
      <c r="CJ6" s="49">
        <f>'Q.3)(iii)'!CI44</f>
        <v>6.2350014961393217E-2</v>
      </c>
      <c r="CK6" s="49">
        <f>'Q.3)(iii)'!CJ44</f>
        <v>7.3847213026860203E-2</v>
      </c>
      <c r="CL6" s="49">
        <f>'Q.3)(iii)'!CK44</f>
        <v>7.3772812165532539E-2</v>
      </c>
      <c r="CM6" s="49">
        <f>'Q.3)(iii)'!CL44</f>
        <v>6.2536713016213011E-2</v>
      </c>
      <c r="CN6" s="49">
        <f>'Q.3)(iii)'!CM44</f>
        <v>6.7448524974119795E-2</v>
      </c>
      <c r="CO6" s="49">
        <f>'Q.3)(iii)'!CN44</f>
        <v>6.4266073907011986E-2</v>
      </c>
      <c r="CP6" s="49">
        <f>'Q.3)(iii)'!CO44</f>
        <v>5.5329146142572103E-2</v>
      </c>
      <c r="CQ6" s="49">
        <f>'Q.3)(iii)'!CP44</f>
        <v>6.7307772559195955E-2</v>
      </c>
      <c r="CR6" s="49">
        <f>'Q.3)(iii)'!CQ44</f>
        <v>5.4447314520517077E-2</v>
      </c>
      <c r="CS6" s="49">
        <f>'Q.3)(iii)'!CR44</f>
        <v>7.5364142247704199E-2</v>
      </c>
      <c r="CT6" s="49">
        <f>'Q.3)(iii)'!CS44</f>
        <v>7.4530517907403254E-2</v>
      </c>
      <c r="CU6" s="49">
        <f>'Q.3)(iii)'!CT44</f>
        <v>7.1640872254634058E-2</v>
      </c>
      <c r="CV6" s="49">
        <f>'Q.3)(iii)'!CU44</f>
        <v>7.6857457776338872E-2</v>
      </c>
      <c r="CW6" s="49">
        <f>'Q.3)(iii)'!CV44</f>
        <v>8.0578301571578401E-2</v>
      </c>
      <c r="CX6" s="49">
        <f>'Q.3)(iii)'!CW44</f>
        <v>7.4365136677897431E-2</v>
      </c>
      <c r="CY6" s="49">
        <f>'Q.3)(iii)'!CX44</f>
        <v>7.6128257383461531E-2</v>
      </c>
    </row>
    <row r="7" spans="2:103" x14ac:dyDescent="0.25"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</row>
    <row r="8" spans="2:103" x14ac:dyDescent="0.25">
      <c r="B8" t="s">
        <v>115</v>
      </c>
      <c r="C8" s="50" t="s">
        <v>114</v>
      </c>
      <c r="D8" s="51">
        <f t="shared" ref="D8:AI8" si="3">D6*(1+0.01*10)</f>
        <v>8.0695517375819412E-2</v>
      </c>
      <c r="E8" s="51">
        <f t="shared" si="3"/>
        <v>8.2952828776401699E-2</v>
      </c>
      <c r="F8" s="51">
        <f t="shared" si="3"/>
        <v>7.3603751922600366E-2</v>
      </c>
      <c r="G8" s="51">
        <f t="shared" si="3"/>
        <v>8.1397688188283648E-2</v>
      </c>
      <c r="H8" s="51">
        <f t="shared" si="3"/>
        <v>7.7353903957603221E-2</v>
      </c>
      <c r="I8" s="51">
        <f t="shared" si="3"/>
        <v>8.0254903223009877E-2</v>
      </c>
      <c r="J8" s="51">
        <f t="shared" si="3"/>
        <v>7.8370237039831842E-2</v>
      </c>
      <c r="K8" s="51">
        <f t="shared" si="3"/>
        <v>7.4802120208671011E-2</v>
      </c>
      <c r="L8" s="51">
        <f t="shared" si="3"/>
        <v>8.0894075474242183E-2</v>
      </c>
      <c r="M8" s="51">
        <f t="shared" si="3"/>
        <v>8.2141570249996507E-2</v>
      </c>
      <c r="N8" s="51">
        <f t="shared" si="3"/>
        <v>6.7052632283212468E-2</v>
      </c>
      <c r="O8" s="51">
        <f t="shared" si="3"/>
        <v>8.3933740190875211E-2</v>
      </c>
      <c r="P8" s="51">
        <f t="shared" si="3"/>
        <v>7.5749237663681801E-2</v>
      </c>
      <c r="Q8" s="51">
        <f t="shared" si="3"/>
        <v>7.9705027925472779E-2</v>
      </c>
      <c r="R8" s="51">
        <f t="shared" si="3"/>
        <v>7.322976899500494E-2</v>
      </c>
      <c r="S8" s="51">
        <f t="shared" si="3"/>
        <v>8.3933325146719695E-2</v>
      </c>
      <c r="T8" s="51">
        <f t="shared" si="3"/>
        <v>7.7769374798751428E-2</v>
      </c>
      <c r="U8" s="51">
        <f t="shared" si="3"/>
        <v>7.4771832829417878E-2</v>
      </c>
      <c r="V8" s="51">
        <f t="shared" si="3"/>
        <v>7.3773353379338116E-2</v>
      </c>
      <c r="W8" s="51">
        <f t="shared" si="3"/>
        <v>9.4839095341650692E-2</v>
      </c>
      <c r="X8" s="51">
        <f t="shared" si="3"/>
        <v>6.8682041394757878E-2</v>
      </c>
      <c r="Y8" s="51">
        <f t="shared" si="3"/>
        <v>7.6400944942401516E-2</v>
      </c>
      <c r="Z8" s="51">
        <f t="shared" si="3"/>
        <v>7.6647427022461856E-2</v>
      </c>
      <c r="AA8" s="51">
        <f t="shared" si="3"/>
        <v>8.4887899484807988E-2</v>
      </c>
      <c r="AB8" s="51">
        <f t="shared" si="3"/>
        <v>7.0407673576385318E-2</v>
      </c>
      <c r="AC8" s="51">
        <f t="shared" si="3"/>
        <v>8.756569107778274E-2</v>
      </c>
      <c r="AD8" s="51">
        <f t="shared" si="3"/>
        <v>8.2604064187511636E-2</v>
      </c>
      <c r="AE8" s="51">
        <f t="shared" si="3"/>
        <v>7.6638695834933074E-2</v>
      </c>
      <c r="AF8" s="51">
        <f t="shared" si="3"/>
        <v>6.5515259368573164E-2</v>
      </c>
      <c r="AG8" s="51">
        <f t="shared" si="3"/>
        <v>6.6934972364905823E-2</v>
      </c>
      <c r="AH8" s="51">
        <f t="shared" si="3"/>
        <v>8.8320432942636695E-2</v>
      </c>
      <c r="AI8" s="51">
        <f t="shared" si="3"/>
        <v>8.4591635293077255E-2</v>
      </c>
      <c r="AJ8" s="51">
        <f t="shared" ref="AJ8:BO8" si="4">AJ6*(1+0.01*10)</f>
        <v>7.7293137635933234E-2</v>
      </c>
      <c r="AK8" s="51">
        <f t="shared" si="4"/>
        <v>9.7756136933360063E-2</v>
      </c>
      <c r="AL8" s="51">
        <f t="shared" si="4"/>
        <v>6.4040057502693162E-2</v>
      </c>
      <c r="AM8" s="51">
        <f t="shared" si="4"/>
        <v>8.0535599809375566E-2</v>
      </c>
      <c r="AN8" s="51">
        <f t="shared" si="4"/>
        <v>6.4765783503059046E-2</v>
      </c>
      <c r="AO8" s="51">
        <f t="shared" si="4"/>
        <v>8.2380484026799247E-2</v>
      </c>
      <c r="AP8" s="51">
        <f t="shared" si="4"/>
        <v>8.2559138567900675E-2</v>
      </c>
      <c r="AQ8" s="51">
        <f t="shared" si="4"/>
        <v>5.7217683121298088E-2</v>
      </c>
      <c r="AR8" s="51">
        <f t="shared" si="4"/>
        <v>9.0643274776819757E-2</v>
      </c>
      <c r="AS8" s="51">
        <f t="shared" si="4"/>
        <v>6.8128409741049833E-2</v>
      </c>
      <c r="AT8" s="51">
        <f t="shared" si="4"/>
        <v>7.0038213262781757E-2</v>
      </c>
      <c r="AU8" s="51">
        <f t="shared" si="4"/>
        <v>7.7802539517966812E-2</v>
      </c>
      <c r="AV8" s="51">
        <f t="shared" si="4"/>
        <v>8.0869228653613401E-2</v>
      </c>
      <c r="AW8" s="51">
        <f t="shared" si="4"/>
        <v>7.9491337517565319E-2</v>
      </c>
      <c r="AX8" s="51">
        <f t="shared" si="4"/>
        <v>7.9136267976369162E-2</v>
      </c>
      <c r="AY8" s="51">
        <f t="shared" si="4"/>
        <v>7.2548444604021434E-2</v>
      </c>
      <c r="AZ8" s="51">
        <f t="shared" si="4"/>
        <v>8.482039590482815E-2</v>
      </c>
      <c r="BA8" s="51">
        <f t="shared" si="4"/>
        <v>8.0449042795673054E-2</v>
      </c>
      <c r="BB8" s="51">
        <f t="shared" si="4"/>
        <v>8.2190916215664406E-2</v>
      </c>
      <c r="BC8" s="51">
        <f t="shared" si="4"/>
        <v>8.2471701393486738E-2</v>
      </c>
      <c r="BD8" s="51">
        <f t="shared" si="4"/>
        <v>5.6055995789940243E-2</v>
      </c>
      <c r="BE8" s="51">
        <f t="shared" si="4"/>
        <v>9.3723645647887766E-2</v>
      </c>
      <c r="BF8" s="51">
        <f t="shared" si="4"/>
        <v>8.6543827362207532E-2</v>
      </c>
      <c r="BG8" s="51">
        <f t="shared" si="4"/>
        <v>8.4041094289430671E-2</v>
      </c>
      <c r="BH8" s="51">
        <f t="shared" si="4"/>
        <v>7.6273087057528693E-2</v>
      </c>
      <c r="BI8" s="51">
        <f t="shared" si="4"/>
        <v>7.7660548999964885E-2</v>
      </c>
      <c r="BJ8" s="51">
        <f t="shared" si="4"/>
        <v>7.4318603555737314E-2</v>
      </c>
      <c r="BK8" s="51">
        <f t="shared" si="4"/>
        <v>7.9541326438652693E-2</v>
      </c>
      <c r="BL8" s="51">
        <f t="shared" si="4"/>
        <v>7.1430085308624477E-2</v>
      </c>
      <c r="BM8" s="51">
        <f t="shared" si="4"/>
        <v>7.2940117406158467E-2</v>
      </c>
      <c r="BN8" s="51">
        <f t="shared" si="4"/>
        <v>7.2223925812291367E-2</v>
      </c>
      <c r="BO8" s="51">
        <f t="shared" si="4"/>
        <v>8.1869299401698625E-2</v>
      </c>
      <c r="BP8" s="51">
        <f t="shared" ref="BP8:CY8" si="5">BP6*(1+0.01*10)</f>
        <v>6.8809735547840964E-2</v>
      </c>
      <c r="BQ8" s="51">
        <f t="shared" si="5"/>
        <v>8.3266679467437196E-2</v>
      </c>
      <c r="BR8" s="51">
        <f t="shared" si="5"/>
        <v>9.0528058524608282E-2</v>
      </c>
      <c r="BS8" s="51">
        <f t="shared" si="5"/>
        <v>7.888870905741921E-2</v>
      </c>
      <c r="BT8" s="51">
        <f t="shared" si="5"/>
        <v>8.24582528243996E-2</v>
      </c>
      <c r="BU8" s="51">
        <f t="shared" si="5"/>
        <v>8.0734529183489806E-2</v>
      </c>
      <c r="BV8" s="51">
        <f t="shared" si="5"/>
        <v>7.3344063121335817E-2</v>
      </c>
      <c r="BW8" s="51">
        <f t="shared" si="5"/>
        <v>7.6308108390811744E-2</v>
      </c>
      <c r="BX8" s="51">
        <f t="shared" si="5"/>
        <v>8.3251080904156727E-2</v>
      </c>
      <c r="BY8" s="51">
        <f t="shared" si="5"/>
        <v>7.3767516977682815E-2</v>
      </c>
      <c r="BZ8" s="51">
        <f t="shared" si="5"/>
        <v>7.0042922886928649E-2</v>
      </c>
      <c r="CA8" s="51">
        <f t="shared" si="5"/>
        <v>8.8500263840384036E-2</v>
      </c>
      <c r="CB8" s="51">
        <f t="shared" si="5"/>
        <v>7.8780900923957023E-2</v>
      </c>
      <c r="CC8" s="51">
        <f t="shared" si="5"/>
        <v>7.4629599782236808E-2</v>
      </c>
      <c r="CD8" s="51">
        <f t="shared" si="5"/>
        <v>8.5880827962011741E-2</v>
      </c>
      <c r="CE8" s="51">
        <f t="shared" si="5"/>
        <v>7.7064725965911254E-2</v>
      </c>
      <c r="CF8" s="51">
        <f t="shared" si="5"/>
        <v>6.9504111985539019E-2</v>
      </c>
      <c r="CG8" s="51">
        <f t="shared" si="5"/>
        <v>7.5722100912796617E-2</v>
      </c>
      <c r="CH8" s="51">
        <f t="shared" si="5"/>
        <v>7.021961065401465E-2</v>
      </c>
      <c r="CI8" s="51">
        <f t="shared" si="5"/>
        <v>6.5217840046058601E-2</v>
      </c>
      <c r="CJ8" s="51">
        <f t="shared" si="5"/>
        <v>6.8585016457532538E-2</v>
      </c>
      <c r="CK8" s="51">
        <f t="shared" si="5"/>
        <v>8.1231934329546229E-2</v>
      </c>
      <c r="CL8" s="51">
        <f t="shared" si="5"/>
        <v>8.11500933820858E-2</v>
      </c>
      <c r="CM8" s="51">
        <f t="shared" si="5"/>
        <v>6.8790384317834324E-2</v>
      </c>
      <c r="CN8" s="51">
        <f t="shared" si="5"/>
        <v>7.4193377471531777E-2</v>
      </c>
      <c r="CO8" s="51">
        <f t="shared" si="5"/>
        <v>7.0692681297713195E-2</v>
      </c>
      <c r="CP8" s="51">
        <f t="shared" si="5"/>
        <v>6.0862060756829317E-2</v>
      </c>
      <c r="CQ8" s="51">
        <f t="shared" si="5"/>
        <v>7.4038549815115554E-2</v>
      </c>
      <c r="CR8" s="51">
        <f t="shared" si="5"/>
        <v>5.9892045972568787E-2</v>
      </c>
      <c r="CS8" s="51">
        <f t="shared" si="5"/>
        <v>8.2900556472474629E-2</v>
      </c>
      <c r="CT8" s="51">
        <f t="shared" si="5"/>
        <v>8.1983569698143591E-2</v>
      </c>
      <c r="CU8" s="51">
        <f t="shared" si="5"/>
        <v>7.880495948009747E-2</v>
      </c>
      <c r="CV8" s="51">
        <f t="shared" si="5"/>
        <v>8.4543203553972768E-2</v>
      </c>
      <c r="CW8" s="51">
        <f t="shared" si="5"/>
        <v>8.8636131728736245E-2</v>
      </c>
      <c r="CX8" s="51">
        <f t="shared" si="5"/>
        <v>8.1801650345687177E-2</v>
      </c>
      <c r="CY8" s="51">
        <f t="shared" si="5"/>
        <v>8.3741083121807697E-2</v>
      </c>
    </row>
    <row r="9" spans="2:103" ht="45" x14ac:dyDescent="0.25">
      <c r="B9" s="2" t="s">
        <v>113</v>
      </c>
      <c r="C9" s="50" t="s">
        <v>112</v>
      </c>
      <c r="D9" s="49">
        <f t="shared" ref="D9:AI9" si="6">1/(1+D8)^(10)*100</f>
        <v>46.022107170216302</v>
      </c>
      <c r="E9" s="49">
        <f t="shared" si="6"/>
        <v>45.071768549091665</v>
      </c>
      <c r="F9" s="49">
        <f t="shared" si="6"/>
        <v>49.154105178695943</v>
      </c>
      <c r="G9" s="49">
        <f t="shared" si="6"/>
        <v>45.724149066958283</v>
      </c>
      <c r="H9" s="49">
        <f t="shared" si="6"/>
        <v>47.469657986519891</v>
      </c>
      <c r="I9" s="49">
        <f t="shared" si="6"/>
        <v>46.210166966444419</v>
      </c>
      <c r="J9" s="49">
        <f t="shared" si="6"/>
        <v>47.024162712841111</v>
      </c>
      <c r="K9" s="49">
        <f t="shared" si="6"/>
        <v>48.608795012739058</v>
      </c>
      <c r="L9" s="49">
        <f t="shared" si="6"/>
        <v>45.937635323307461</v>
      </c>
      <c r="M9" s="49">
        <f t="shared" si="6"/>
        <v>45.410804198392555</v>
      </c>
      <c r="N9" s="49">
        <f t="shared" si="6"/>
        <v>52.256652402583782</v>
      </c>
      <c r="O9" s="49">
        <f t="shared" si="6"/>
        <v>44.66554626494262</v>
      </c>
      <c r="P9" s="49">
        <f t="shared" si="6"/>
        <v>48.182522192399126</v>
      </c>
      <c r="Q9" s="49">
        <f t="shared" si="6"/>
        <v>46.446047520567483</v>
      </c>
      <c r="R9" s="49">
        <f t="shared" si="6"/>
        <v>49.325658833009385</v>
      </c>
      <c r="S9" s="49">
        <f t="shared" si="6"/>
        <v>44.665717292121485</v>
      </c>
      <c r="T9" s="49">
        <f t="shared" si="6"/>
        <v>47.286983641595008</v>
      </c>
      <c r="U9" s="49">
        <f t="shared" si="6"/>
        <v>48.622494848131275</v>
      </c>
      <c r="V9" s="49">
        <f t="shared" si="6"/>
        <v>49.076521907553449</v>
      </c>
      <c r="W9" s="49">
        <f t="shared" si="6"/>
        <v>40.410760972819148</v>
      </c>
      <c r="X9" s="49">
        <f t="shared" si="6"/>
        <v>51.465344740959765</v>
      </c>
      <c r="Y9" s="49">
        <f t="shared" si="6"/>
        <v>47.891594485885783</v>
      </c>
      <c r="Z9" s="49">
        <f t="shared" si="6"/>
        <v>47.782066835890966</v>
      </c>
      <c r="AA9" s="49">
        <f t="shared" si="6"/>
        <v>44.274263723673691</v>
      </c>
      <c r="AB9" s="49">
        <f t="shared" si="6"/>
        <v>50.641651682098562</v>
      </c>
      <c r="AC9" s="49">
        <f t="shared" si="6"/>
        <v>43.196147305796437</v>
      </c>
      <c r="AD9" s="49">
        <f t="shared" si="6"/>
        <v>45.21717946387497</v>
      </c>
      <c r="AE9" s="49">
        <f t="shared" si="6"/>
        <v>47.785941946574688</v>
      </c>
      <c r="AF9" s="49">
        <f t="shared" si="6"/>
        <v>53.015549018264466</v>
      </c>
      <c r="AG9" s="49">
        <f t="shared" si="6"/>
        <v>52.314308827084275</v>
      </c>
      <c r="AH9" s="49">
        <f t="shared" si="6"/>
        <v>42.897518461464536</v>
      </c>
      <c r="AI9" s="49">
        <f t="shared" si="6"/>
        <v>44.395350902052513</v>
      </c>
      <c r="AJ9" s="49">
        <f t="shared" ref="AJ9:BO9" si="7">1/(1+AJ8)^(10)*100</f>
        <v>47.496440750660625</v>
      </c>
      <c r="AK9" s="49">
        <f t="shared" si="7"/>
        <v>39.349685281152659</v>
      </c>
      <c r="AL9" s="49">
        <f t="shared" si="7"/>
        <v>53.755167589784094</v>
      </c>
      <c r="AM9" s="49">
        <f t="shared" si="7"/>
        <v>46.090264543785949</v>
      </c>
      <c r="AN9" s="49">
        <f t="shared" si="7"/>
        <v>53.389903345972257</v>
      </c>
      <c r="AO9" s="49">
        <f t="shared" si="7"/>
        <v>45.310668462129307</v>
      </c>
      <c r="AP9" s="49">
        <f t="shared" si="7"/>
        <v>45.235947853840166</v>
      </c>
      <c r="AQ9" s="49">
        <f t="shared" si="7"/>
        <v>57.326551088459354</v>
      </c>
      <c r="AR9" s="49">
        <f t="shared" si="7"/>
        <v>41.992597841496831</v>
      </c>
      <c r="AS9" s="49">
        <f t="shared" si="7"/>
        <v>51.732722645775873</v>
      </c>
      <c r="AT9" s="49">
        <f t="shared" si="7"/>
        <v>50.816777933123333</v>
      </c>
      <c r="AU9" s="49">
        <f t="shared" si="7"/>
        <v>47.272435128843568</v>
      </c>
      <c r="AV9" s="49">
        <f t="shared" si="7"/>
        <v>45.948196473858381</v>
      </c>
      <c r="AW9" s="49">
        <f t="shared" si="7"/>
        <v>46.538071609907199</v>
      </c>
      <c r="AX9" s="49">
        <f t="shared" si="7"/>
        <v>46.691423324448664</v>
      </c>
      <c r="AY9" s="49">
        <f t="shared" si="7"/>
        <v>49.639891770670609</v>
      </c>
      <c r="AZ9" s="49">
        <f t="shared" si="7"/>
        <v>44.301821357413132</v>
      </c>
      <c r="BA9" s="49">
        <f t="shared" si="7"/>
        <v>46.127201724696185</v>
      </c>
      <c r="BB9" s="49">
        <f t="shared" si="7"/>
        <v>45.390101934078849</v>
      </c>
      <c r="BC9" s="49">
        <f t="shared" si="7"/>
        <v>45.272500693779271</v>
      </c>
      <c r="BD9" s="49">
        <f t="shared" si="7"/>
        <v>57.960287864332336</v>
      </c>
      <c r="BE9" s="49">
        <f t="shared" si="7"/>
        <v>40.824792495794412</v>
      </c>
      <c r="BF9" s="49">
        <f t="shared" si="7"/>
        <v>43.604118453117827</v>
      </c>
      <c r="BG9" s="49">
        <f t="shared" si="7"/>
        <v>44.621333059537079</v>
      </c>
      <c r="BH9" s="49">
        <f t="shared" si="7"/>
        <v>47.94851863018387</v>
      </c>
      <c r="BI9" s="49">
        <f t="shared" si="7"/>
        <v>47.334757338920276</v>
      </c>
      <c r="BJ9" s="49">
        <f t="shared" si="7"/>
        <v>48.828011361426881</v>
      </c>
      <c r="BK9" s="49">
        <f t="shared" si="7"/>
        <v>46.516526318129145</v>
      </c>
      <c r="BL9" s="49">
        <f t="shared" si="7"/>
        <v>50.160473776315115</v>
      </c>
      <c r="BM9" s="49">
        <f t="shared" si="7"/>
        <v>49.458980573940373</v>
      </c>
      <c r="BN9" s="49">
        <f t="shared" si="7"/>
        <v>49.790336421963573</v>
      </c>
      <c r="BO9" s="49">
        <f t="shared" si="7"/>
        <v>45.5252177406134</v>
      </c>
      <c r="BP9" s="49">
        <f t="shared" ref="BP9:CU9" si="8">1/(1+BP8)^(10)*100</f>
        <v>51.403890477302973</v>
      </c>
      <c r="BQ9" s="49">
        <f t="shared" si="8"/>
        <v>44.941353967250642</v>
      </c>
      <c r="BR9" s="49">
        <f t="shared" si="8"/>
        <v>42.036984875914158</v>
      </c>
      <c r="BS9" s="49">
        <f t="shared" si="8"/>
        <v>46.798670908959565</v>
      </c>
      <c r="BT9" s="49">
        <f t="shared" si="8"/>
        <v>45.278125708811054</v>
      </c>
      <c r="BU9" s="49">
        <f t="shared" si="8"/>
        <v>46.005497041366716</v>
      </c>
      <c r="BV9" s="49">
        <f t="shared" si="8"/>
        <v>49.273159987493656</v>
      </c>
      <c r="BW9" s="49">
        <f t="shared" si="8"/>
        <v>47.932919238304891</v>
      </c>
      <c r="BX9" s="49">
        <f t="shared" si="8"/>
        <v>44.947825836914795</v>
      </c>
      <c r="BY9" s="49">
        <f t="shared" si="8"/>
        <v>49.079189498956687</v>
      </c>
      <c r="BZ9" s="49">
        <f t="shared" si="8"/>
        <v>50.814541357569041</v>
      </c>
      <c r="CA9" s="49">
        <f t="shared" si="8"/>
        <v>42.826700227530885</v>
      </c>
      <c r="CB9" s="49">
        <f t="shared" si="8"/>
        <v>46.845460269636597</v>
      </c>
      <c r="CC9" s="49">
        <f t="shared" si="8"/>
        <v>48.686887696245051</v>
      </c>
      <c r="CD9" s="49">
        <f t="shared" si="8"/>
        <v>43.871082037137285</v>
      </c>
      <c r="CE9" s="49">
        <f t="shared" si="8"/>
        <v>47.597261991930544</v>
      </c>
      <c r="CF9" s="49">
        <f t="shared" si="8"/>
        <v>51.071123667861087</v>
      </c>
      <c r="CG9" s="49">
        <f t="shared" si="8"/>
        <v>48.194678357446271</v>
      </c>
      <c r="CH9" s="49">
        <f t="shared" si="8"/>
        <v>50.730711455109144</v>
      </c>
      <c r="CI9" s="49">
        <f t="shared" si="8"/>
        <v>53.163759780991271</v>
      </c>
      <c r="CJ9" s="49">
        <f t="shared" si="8"/>
        <v>51.512093128011671</v>
      </c>
      <c r="CK9" s="49">
        <f t="shared" si="8"/>
        <v>45.794292987199974</v>
      </c>
      <c r="CL9" s="49">
        <f t="shared" si="8"/>
        <v>45.82897018214809</v>
      </c>
      <c r="CM9" s="49">
        <f t="shared" si="8"/>
        <v>51.413198285201119</v>
      </c>
      <c r="CN9" s="49">
        <f t="shared" si="8"/>
        <v>48.884963391206767</v>
      </c>
      <c r="CO9" s="49">
        <f t="shared" si="8"/>
        <v>50.5070100121617</v>
      </c>
      <c r="CP9" s="49">
        <f t="shared" si="8"/>
        <v>55.387379520144954</v>
      </c>
      <c r="CQ9" s="49">
        <f t="shared" si="8"/>
        <v>48.955479072592595</v>
      </c>
      <c r="CR9" s="49">
        <f t="shared" si="8"/>
        <v>55.896378393901557</v>
      </c>
      <c r="CS9" s="49">
        <f t="shared" si="8"/>
        <v>45.093529707144263</v>
      </c>
      <c r="CT9" s="49">
        <f t="shared" si="8"/>
        <v>45.47716055550346</v>
      </c>
      <c r="CU9" s="49">
        <f t="shared" si="8"/>
        <v>46.835014256860177</v>
      </c>
      <c r="CV9" s="49">
        <f t="shared" ref="CV9:CY9" si="9">1/(1+CV8)^(10)*100</f>
        <v>44.415180229052773</v>
      </c>
      <c r="CW9" s="49">
        <f t="shared" si="9"/>
        <v>42.773280115216878</v>
      </c>
      <c r="CX9" s="49">
        <f t="shared" si="9"/>
        <v>45.553694354526236</v>
      </c>
      <c r="CY9" s="49">
        <f t="shared" si="9"/>
        <v>44.74501192745597</v>
      </c>
    </row>
    <row r="13" spans="2:103" x14ac:dyDescent="0.25">
      <c r="C13" t="s">
        <v>86</v>
      </c>
      <c r="D13" t="s">
        <v>100</v>
      </c>
      <c r="E13" t="s">
        <v>99</v>
      </c>
      <c r="F13" s="45">
        <f>PERCENTILE('Q.3)(iv)'!D9:CY9,0.1)</f>
        <v>43.844385678735343</v>
      </c>
      <c r="H13" t="s">
        <v>94</v>
      </c>
    </row>
    <row r="14" spans="2:103" x14ac:dyDescent="0.25">
      <c r="F14" s="45"/>
    </row>
    <row r="15" spans="2:103" x14ac:dyDescent="0.25">
      <c r="D15" t="s">
        <v>96</v>
      </c>
      <c r="F15" s="45">
        <f>F13*'Q.3)(ii)'!$G$6</f>
        <v>5962.8364523080063</v>
      </c>
      <c r="G15" t="s">
        <v>91</v>
      </c>
      <c r="H15" t="s">
        <v>94</v>
      </c>
    </row>
    <row r="16" spans="2:103" x14ac:dyDescent="0.25">
      <c r="D16" t="s">
        <v>95</v>
      </c>
      <c r="F16" s="48">
        <f>'Q.3)(iii)'!E57</f>
        <v>6897.5788517883366</v>
      </c>
      <c r="G16" t="s">
        <v>91</v>
      </c>
      <c r="H16" t="s">
        <v>94</v>
      </c>
    </row>
    <row r="17" spans="3:9" x14ac:dyDescent="0.25">
      <c r="F17" s="48"/>
    </row>
    <row r="18" spans="3:9" x14ac:dyDescent="0.25">
      <c r="F18" s="48"/>
    </row>
    <row r="19" spans="3:9" x14ac:dyDescent="0.25">
      <c r="F19" s="48"/>
    </row>
    <row r="20" spans="3:9" x14ac:dyDescent="0.25">
      <c r="C20" t="s">
        <v>93</v>
      </c>
      <c r="D20" t="s">
        <v>92</v>
      </c>
      <c r="F20" s="45">
        <f>F15-F16</f>
        <v>-934.74239948033028</v>
      </c>
      <c r="G20" t="s">
        <v>91</v>
      </c>
      <c r="I20" t="s">
        <v>111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60"/>
  <sheetViews>
    <sheetView showGridLines="0" topLeftCell="A40" workbookViewId="0"/>
  </sheetViews>
  <sheetFormatPr defaultRowHeight="15" x14ac:dyDescent="0.25"/>
  <cols>
    <col min="3" max="3" width="19.85546875" bestFit="1" customWidth="1"/>
    <col min="4" max="4" width="12.5703125" bestFit="1" customWidth="1"/>
    <col min="5" max="10" width="9.5703125" bestFit="1" customWidth="1"/>
    <col min="11" max="11" width="54.140625" customWidth="1"/>
  </cols>
  <sheetData>
    <row r="2" spans="3:11" x14ac:dyDescent="0.25">
      <c r="D2" s="53" t="s">
        <v>1</v>
      </c>
      <c r="E2" s="53"/>
      <c r="F2" s="53"/>
      <c r="G2" s="53"/>
      <c r="H2" s="53"/>
      <c r="I2" s="53"/>
      <c r="J2" s="53"/>
    </row>
    <row r="3" spans="3:11" x14ac:dyDescent="0.25">
      <c r="C3" s="4" t="s">
        <v>0</v>
      </c>
      <c r="D3" s="4">
        <v>0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</row>
    <row r="4" spans="3:11" x14ac:dyDescent="0.25">
      <c r="C4" s="4">
        <v>2008</v>
      </c>
      <c r="D4" s="5">
        <v>3000</v>
      </c>
      <c r="E4" s="5">
        <v>3800</v>
      </c>
      <c r="F4" s="5">
        <v>4500</v>
      </c>
      <c r="G4" s="5">
        <v>5400</v>
      </c>
      <c r="H4" s="5">
        <v>5625</v>
      </c>
      <c r="I4" s="5">
        <v>6300</v>
      </c>
      <c r="J4" s="5">
        <v>6425</v>
      </c>
      <c r="K4" s="55"/>
    </row>
    <row r="5" spans="3:11" x14ac:dyDescent="0.25">
      <c r="C5" s="4">
        <f>C4+1</f>
        <v>2009</v>
      </c>
      <c r="D5" s="5">
        <v>3200</v>
      </c>
      <c r="E5" s="5">
        <v>3900</v>
      </c>
      <c r="F5" s="5">
        <v>4800</v>
      </c>
      <c r="G5" s="5">
        <v>5600</v>
      </c>
      <c r="H5" s="5">
        <v>6200</v>
      </c>
      <c r="I5" s="5">
        <v>6385</v>
      </c>
      <c r="J5" s="5">
        <v>0</v>
      </c>
      <c r="K5" s="55"/>
    </row>
    <row r="6" spans="3:11" x14ac:dyDescent="0.25">
      <c r="C6" s="4">
        <f t="shared" ref="C6:C10" si="0">C5+1</f>
        <v>2010</v>
      </c>
      <c r="D6" s="5">
        <v>3600</v>
      </c>
      <c r="E6" s="5">
        <v>4300</v>
      </c>
      <c r="F6" s="5">
        <v>5200</v>
      </c>
      <c r="G6" s="5">
        <v>5800</v>
      </c>
      <c r="H6" s="5">
        <v>6300</v>
      </c>
      <c r="I6" s="5">
        <v>0</v>
      </c>
      <c r="J6" s="5">
        <v>0</v>
      </c>
      <c r="K6" s="55"/>
    </row>
    <row r="7" spans="3:11" x14ac:dyDescent="0.25">
      <c r="C7" s="4">
        <f t="shared" si="0"/>
        <v>2011</v>
      </c>
      <c r="D7" s="5">
        <v>3850</v>
      </c>
      <c r="E7" s="5">
        <v>4525</v>
      </c>
      <c r="F7" s="5">
        <v>5265</v>
      </c>
      <c r="G7" s="5">
        <v>5900</v>
      </c>
      <c r="H7" s="5">
        <v>0</v>
      </c>
      <c r="I7" s="5">
        <v>0</v>
      </c>
      <c r="J7" s="5">
        <v>0</v>
      </c>
      <c r="K7" s="55"/>
    </row>
    <row r="8" spans="3:11" x14ac:dyDescent="0.25">
      <c r="C8" s="4">
        <f t="shared" si="0"/>
        <v>2012</v>
      </c>
      <c r="D8" s="5">
        <v>4325</v>
      </c>
      <c r="E8" s="5">
        <v>5300</v>
      </c>
      <c r="F8" s="5">
        <v>6175</v>
      </c>
      <c r="G8" s="5">
        <v>0</v>
      </c>
      <c r="H8" s="5">
        <v>0</v>
      </c>
      <c r="I8" s="5">
        <v>0</v>
      </c>
      <c r="J8" s="5">
        <v>0</v>
      </c>
      <c r="K8" s="55"/>
    </row>
    <row r="9" spans="3:11" x14ac:dyDescent="0.25">
      <c r="C9" s="4">
        <f t="shared" si="0"/>
        <v>2013</v>
      </c>
      <c r="D9" s="5">
        <v>4850</v>
      </c>
      <c r="E9" s="5">
        <v>5925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5"/>
    </row>
    <row r="10" spans="3:11" x14ac:dyDescent="0.25">
      <c r="C10" s="4">
        <f t="shared" si="0"/>
        <v>2014</v>
      </c>
      <c r="D10" s="5">
        <v>5325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5"/>
    </row>
    <row r="12" spans="3:11" x14ac:dyDescent="0.25">
      <c r="D12" s="56" t="s">
        <v>11</v>
      </c>
      <c r="E12" s="56"/>
      <c r="F12" s="56"/>
      <c r="G12" s="56"/>
      <c r="H12" s="56"/>
      <c r="I12" s="56"/>
      <c r="J12" s="56"/>
    </row>
    <row r="14" spans="3:11" x14ac:dyDescent="0.25">
      <c r="D14" s="53" t="s">
        <v>1</v>
      </c>
      <c r="E14" s="53"/>
      <c r="F14" s="53"/>
      <c r="G14" s="53"/>
      <c r="H14" s="53"/>
      <c r="I14" s="53"/>
      <c r="J14" s="53"/>
    </row>
    <row r="15" spans="3:11" x14ac:dyDescent="0.25">
      <c r="C15" s="4" t="s">
        <v>0</v>
      </c>
      <c r="D15" s="4">
        <v>0</v>
      </c>
      <c r="E15" s="4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</row>
    <row r="16" spans="3:11" x14ac:dyDescent="0.25">
      <c r="C16" s="4">
        <v>2008</v>
      </c>
      <c r="D16" s="5">
        <f>D4</f>
        <v>3000</v>
      </c>
      <c r="E16" s="5">
        <f>E4-D4</f>
        <v>800</v>
      </c>
      <c r="F16" s="5">
        <f t="shared" ref="F16:J17" si="1">F4-E4</f>
        <v>700</v>
      </c>
      <c r="G16" s="5">
        <f t="shared" si="1"/>
        <v>900</v>
      </c>
      <c r="H16" s="5">
        <f t="shared" si="1"/>
        <v>225</v>
      </c>
      <c r="I16" s="5">
        <f t="shared" si="1"/>
        <v>675</v>
      </c>
      <c r="J16" s="5">
        <f t="shared" si="1"/>
        <v>125</v>
      </c>
      <c r="K16" s="55" t="s">
        <v>26</v>
      </c>
    </row>
    <row r="17" spans="3:11" x14ac:dyDescent="0.25">
      <c r="C17" s="4">
        <f>C16+1</f>
        <v>2009</v>
      </c>
      <c r="D17" s="5">
        <f t="shared" ref="D17:D22" si="2">D5</f>
        <v>3200</v>
      </c>
      <c r="E17" s="5">
        <f t="shared" ref="E17:H21" si="3">E5-D5</f>
        <v>700</v>
      </c>
      <c r="F17" s="5">
        <f t="shared" si="3"/>
        <v>900</v>
      </c>
      <c r="G17" s="5">
        <f t="shared" si="3"/>
        <v>800</v>
      </c>
      <c r="H17" s="5">
        <f t="shared" si="3"/>
        <v>600</v>
      </c>
      <c r="I17" s="5">
        <f t="shared" si="1"/>
        <v>185</v>
      </c>
      <c r="J17" s="5">
        <v>0</v>
      </c>
      <c r="K17" s="55"/>
    </row>
    <row r="18" spans="3:11" x14ac:dyDescent="0.25">
      <c r="C18" s="4">
        <f t="shared" ref="C18:C22" si="4">C17+1</f>
        <v>2010</v>
      </c>
      <c r="D18" s="5">
        <f t="shared" si="2"/>
        <v>3600</v>
      </c>
      <c r="E18" s="5">
        <f t="shared" si="3"/>
        <v>700</v>
      </c>
      <c r="F18" s="5">
        <f t="shared" si="3"/>
        <v>900</v>
      </c>
      <c r="G18" s="5">
        <f t="shared" si="3"/>
        <v>600</v>
      </c>
      <c r="H18" s="5">
        <f t="shared" si="3"/>
        <v>500</v>
      </c>
      <c r="I18" s="5">
        <v>0</v>
      </c>
      <c r="J18" s="5">
        <v>0</v>
      </c>
      <c r="K18" s="55"/>
    </row>
    <row r="19" spans="3:11" x14ac:dyDescent="0.25">
      <c r="C19" s="4">
        <f t="shared" si="4"/>
        <v>2011</v>
      </c>
      <c r="D19" s="5">
        <f t="shared" si="2"/>
        <v>3850</v>
      </c>
      <c r="E19" s="5">
        <f t="shared" si="3"/>
        <v>675</v>
      </c>
      <c r="F19" s="5">
        <f t="shared" si="3"/>
        <v>740</v>
      </c>
      <c r="G19" s="5">
        <f t="shared" si="3"/>
        <v>635</v>
      </c>
      <c r="H19" s="5">
        <v>0</v>
      </c>
      <c r="I19" s="5">
        <v>0</v>
      </c>
      <c r="J19" s="5">
        <v>0</v>
      </c>
      <c r="K19" s="55"/>
    </row>
    <row r="20" spans="3:11" x14ac:dyDescent="0.25">
      <c r="C20" s="4">
        <f t="shared" si="4"/>
        <v>2012</v>
      </c>
      <c r="D20" s="5">
        <f t="shared" si="2"/>
        <v>4325</v>
      </c>
      <c r="E20" s="5">
        <f t="shared" si="3"/>
        <v>975</v>
      </c>
      <c r="F20" s="5">
        <f t="shared" si="3"/>
        <v>875</v>
      </c>
      <c r="G20" s="5">
        <v>0</v>
      </c>
      <c r="H20" s="5">
        <v>0</v>
      </c>
      <c r="I20" s="5">
        <v>0</v>
      </c>
      <c r="J20" s="5">
        <v>0</v>
      </c>
      <c r="K20" s="55"/>
    </row>
    <row r="21" spans="3:11" x14ac:dyDescent="0.25">
      <c r="C21" s="4">
        <f t="shared" si="4"/>
        <v>2013</v>
      </c>
      <c r="D21" s="5">
        <f t="shared" si="2"/>
        <v>4850</v>
      </c>
      <c r="E21" s="5">
        <f t="shared" si="3"/>
        <v>1075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5"/>
    </row>
    <row r="22" spans="3:11" x14ac:dyDescent="0.25">
      <c r="C22" s="4">
        <f t="shared" si="4"/>
        <v>2014</v>
      </c>
      <c r="D22" s="5">
        <f t="shared" si="2"/>
        <v>5325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5"/>
    </row>
    <row r="25" spans="3:11" x14ac:dyDescent="0.25">
      <c r="C25" s="4" t="s">
        <v>0</v>
      </c>
      <c r="D25" s="4" t="s">
        <v>4</v>
      </c>
    </row>
    <row r="26" spans="3:11" x14ac:dyDescent="0.25">
      <c r="C26" s="4">
        <v>2009</v>
      </c>
      <c r="D26" s="7">
        <v>7.4999999999999997E-2</v>
      </c>
    </row>
    <row r="27" spans="3:11" x14ac:dyDescent="0.25">
      <c r="C27" s="4">
        <v>2010</v>
      </c>
      <c r="D27" s="7">
        <v>8.5999999999999993E-2</v>
      </c>
    </row>
    <row r="28" spans="3:11" x14ac:dyDescent="0.25">
      <c r="C28" s="4">
        <v>2011</v>
      </c>
      <c r="D28" s="7">
        <v>0.112</v>
      </c>
    </row>
    <row r="29" spans="3:11" x14ac:dyDescent="0.25">
      <c r="C29" s="4">
        <v>2012</v>
      </c>
      <c r="D29" s="7">
        <v>0.08</v>
      </c>
    </row>
    <row r="30" spans="3:11" x14ac:dyDescent="0.25">
      <c r="C30" s="4">
        <v>2013</v>
      </c>
      <c r="D30" s="7">
        <v>0.06</v>
      </c>
    </row>
    <row r="31" spans="3:11" x14ac:dyDescent="0.25">
      <c r="C31" s="4">
        <v>2014</v>
      </c>
      <c r="D31" s="7">
        <v>0.09</v>
      </c>
    </row>
    <row r="34" spans="3:11" x14ac:dyDescent="0.25">
      <c r="D34" s="53" t="s">
        <v>1</v>
      </c>
      <c r="E34" s="53"/>
      <c r="F34" s="53"/>
      <c r="G34" s="53"/>
      <c r="H34" s="53"/>
      <c r="I34" s="53"/>
      <c r="J34" s="53"/>
    </row>
    <row r="35" spans="3:11" x14ac:dyDescent="0.25">
      <c r="C35" s="4" t="s">
        <v>0</v>
      </c>
      <c r="D35" s="4">
        <v>0</v>
      </c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</row>
    <row r="36" spans="3:11" x14ac:dyDescent="0.25">
      <c r="C36" s="4">
        <v>2008</v>
      </c>
      <c r="D36" s="5">
        <f>$D16*(1+$D26)*(1+$D27)*(1+$D28)*(1+$D29)*(1+$D30)*(1+$D31)</f>
        <v>4859.8229785824024</v>
      </c>
      <c r="E36" s="5">
        <f>$E16*(1+$D27)*(1+$D28)*(1+$D29)*(1+$D30)*(1+$D31)</f>
        <v>1205.5374830592004</v>
      </c>
      <c r="F36" s="5">
        <f>$F16*(1+$D28)*(1+$D29)*(1+$D30)*(1+$D31)</f>
        <v>971.31242880000025</v>
      </c>
      <c r="G36" s="5">
        <f>$G16*(1+$D29)*(1+$D30)*(1+$D31)</f>
        <v>1123.0488000000003</v>
      </c>
      <c r="H36" s="5">
        <f>$H16*(1+$D30)*(1+$D31)</f>
        <v>259.96500000000003</v>
      </c>
      <c r="I36" s="5">
        <f>$I16*(1+$D31)</f>
        <v>735.75</v>
      </c>
      <c r="J36" s="5">
        <f>$J16</f>
        <v>125</v>
      </c>
      <c r="K36" s="55" t="s">
        <v>25</v>
      </c>
    </row>
    <row r="37" spans="3:11" x14ac:dyDescent="0.25">
      <c r="C37" s="4">
        <f>C36+1</f>
        <v>2009</v>
      </c>
      <c r="D37" s="5">
        <f>$D17*(1+$D27)*(1+$D28)*(1+$D29)*(1+$D30)*(1+$D31)</f>
        <v>4822.1499322368018</v>
      </c>
      <c r="E37" s="5">
        <f>$E17*(1+$D28)*(1+$D29)*(1+$D30)*(1+$D31)</f>
        <v>971.31242880000025</v>
      </c>
      <c r="F37" s="5">
        <f>$F17*(1+$D29)*(1+$D30)*(1+$D31)</f>
        <v>1123.0488000000003</v>
      </c>
      <c r="G37" s="5">
        <f>$G17*(1+$D30)*(1+$D31)</f>
        <v>924.32</v>
      </c>
      <c r="H37" s="5">
        <f>$H17*(1+$D31)</f>
        <v>654</v>
      </c>
      <c r="I37" s="5">
        <f>$I17</f>
        <v>185</v>
      </c>
      <c r="J37" s="5">
        <v>0</v>
      </c>
      <c r="K37" s="55"/>
    </row>
    <row r="38" spans="3:11" x14ac:dyDescent="0.25">
      <c r="C38" s="4">
        <f t="shared" ref="C38:C42" si="5">C37+1</f>
        <v>2010</v>
      </c>
      <c r="D38" s="5">
        <f>$D18*(1+$D28)*(1+$D29)*(1+$D30)*(1+$D31)</f>
        <v>4995.3210624000003</v>
      </c>
      <c r="E38" s="5">
        <f>$E18*(1+$D29)*(1+$D30)*(1+$D31)</f>
        <v>873.4824000000001</v>
      </c>
      <c r="F38" s="5">
        <f>$F18*(1+$D30)*(1+$D31)</f>
        <v>1039.8600000000001</v>
      </c>
      <c r="G38" s="5">
        <f>$G18*(1+$D31)</f>
        <v>654</v>
      </c>
      <c r="H38" s="5">
        <f>$H18</f>
        <v>500</v>
      </c>
      <c r="I38" s="5">
        <v>0</v>
      </c>
      <c r="J38" s="5">
        <v>0</v>
      </c>
      <c r="K38" s="55"/>
    </row>
    <row r="39" spans="3:11" x14ac:dyDescent="0.25">
      <c r="C39" s="4">
        <f t="shared" si="5"/>
        <v>2011</v>
      </c>
      <c r="D39" s="5">
        <f>$D19*(1+$D29)*(1+$D30)*(1+$D31)</f>
        <v>4804.1532000000007</v>
      </c>
      <c r="E39" s="5">
        <f>$E19*(1+$D30)*(1+$D31)</f>
        <v>779.8950000000001</v>
      </c>
      <c r="F39" s="5">
        <f>$F19*(1+$D31)</f>
        <v>806.6</v>
      </c>
      <c r="G39" s="5">
        <f>$G19</f>
        <v>635</v>
      </c>
      <c r="H39" s="5">
        <v>0</v>
      </c>
      <c r="I39" s="5">
        <v>0</v>
      </c>
      <c r="J39" s="5">
        <v>0</v>
      </c>
      <c r="K39" s="55"/>
    </row>
    <row r="40" spans="3:11" x14ac:dyDescent="0.25">
      <c r="C40" s="4">
        <f t="shared" si="5"/>
        <v>2012</v>
      </c>
      <c r="D40" s="5">
        <f>$D20*(1+$D30)*(1+$D31)</f>
        <v>4997.1050000000005</v>
      </c>
      <c r="E40" s="5">
        <f>$E20*(1+$D31)</f>
        <v>1062.75</v>
      </c>
      <c r="F40" s="5">
        <f>$F20</f>
        <v>875</v>
      </c>
      <c r="G40" s="5">
        <v>0</v>
      </c>
      <c r="H40" s="5">
        <v>0</v>
      </c>
      <c r="I40" s="5">
        <v>0</v>
      </c>
      <c r="J40" s="5">
        <v>0</v>
      </c>
      <c r="K40" s="55"/>
    </row>
    <row r="41" spans="3:11" x14ac:dyDescent="0.25">
      <c r="C41" s="4">
        <f t="shared" si="5"/>
        <v>2013</v>
      </c>
      <c r="D41" s="5">
        <f>$D21*(1+$D31)</f>
        <v>5286.5</v>
      </c>
      <c r="E41" s="5">
        <f>$E21</f>
        <v>1075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5"/>
    </row>
    <row r="42" spans="3:11" x14ac:dyDescent="0.25">
      <c r="C42" s="4">
        <f t="shared" si="5"/>
        <v>2014</v>
      </c>
      <c r="D42" s="5">
        <f>$D22</f>
        <v>5325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5"/>
    </row>
    <row r="45" spans="3:11" x14ac:dyDescent="0.25">
      <c r="D45" s="53" t="s">
        <v>1</v>
      </c>
      <c r="E45" s="53"/>
      <c r="F45" s="53"/>
      <c r="G45" s="53"/>
      <c r="H45" s="53"/>
      <c r="I45" s="53"/>
      <c r="J45" s="53"/>
    </row>
    <row r="46" spans="3:11" x14ac:dyDescent="0.25">
      <c r="C46" s="4" t="s">
        <v>0</v>
      </c>
      <c r="D46" s="4">
        <v>0</v>
      </c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</row>
    <row r="47" spans="3:11" x14ac:dyDescent="0.25">
      <c r="C47" s="4">
        <v>2008</v>
      </c>
      <c r="D47" s="5">
        <f>D36</f>
        <v>4859.8229785824024</v>
      </c>
      <c r="E47" s="5">
        <f>D47+E36</f>
        <v>6065.3604616416033</v>
      </c>
      <c r="F47" s="5">
        <f t="shared" ref="F47:J47" si="6">E47+F36</f>
        <v>7036.6728904416032</v>
      </c>
      <c r="G47" s="5">
        <f t="shared" si="6"/>
        <v>8159.7216904416036</v>
      </c>
      <c r="H47" s="5">
        <f t="shared" si="6"/>
        <v>8419.6866904416038</v>
      </c>
      <c r="I47" s="5">
        <f t="shared" si="6"/>
        <v>9155.4366904416038</v>
      </c>
      <c r="J47" s="5">
        <f t="shared" si="6"/>
        <v>9280.4366904416038</v>
      </c>
      <c r="K47" s="55" t="s">
        <v>24</v>
      </c>
    </row>
    <row r="48" spans="3:11" x14ac:dyDescent="0.25">
      <c r="C48" s="4">
        <f>C47+1</f>
        <v>2009</v>
      </c>
      <c r="D48" s="5">
        <f t="shared" ref="D48:D53" si="7">D37</f>
        <v>4822.1499322368018</v>
      </c>
      <c r="E48" s="5">
        <f>D48+E37</f>
        <v>5793.4623610368017</v>
      </c>
      <c r="F48" s="5">
        <f t="shared" ref="F48:I48" si="8">E48+F37</f>
        <v>6916.5111610368022</v>
      </c>
      <c r="G48" s="5">
        <f t="shared" si="8"/>
        <v>7840.8311610368019</v>
      </c>
      <c r="H48" s="5">
        <f t="shared" si="8"/>
        <v>8494.8311610368019</v>
      </c>
      <c r="I48" s="5">
        <f t="shared" si="8"/>
        <v>8679.8311610368019</v>
      </c>
      <c r="J48" s="5">
        <v>0</v>
      </c>
      <c r="K48" s="55"/>
    </row>
    <row r="49" spans="3:11" x14ac:dyDescent="0.25">
      <c r="C49" s="4">
        <f t="shared" ref="C49:C53" si="9">C48+1</f>
        <v>2010</v>
      </c>
      <c r="D49" s="5">
        <f t="shared" si="7"/>
        <v>4995.3210624000003</v>
      </c>
      <c r="E49" s="5">
        <f>D49+E38</f>
        <v>5868.8034624000002</v>
      </c>
      <c r="F49" s="5">
        <f t="shared" ref="F49:H49" si="10">E49+F38</f>
        <v>6908.6634623999998</v>
      </c>
      <c r="G49" s="5">
        <f t="shared" si="10"/>
        <v>7562.6634623999998</v>
      </c>
      <c r="H49" s="5">
        <f t="shared" si="10"/>
        <v>8062.6634623999998</v>
      </c>
      <c r="I49" s="5">
        <v>0</v>
      </c>
      <c r="J49" s="5">
        <v>0</v>
      </c>
      <c r="K49" s="55"/>
    </row>
    <row r="50" spans="3:11" x14ac:dyDescent="0.25">
      <c r="C50" s="4">
        <f t="shared" si="9"/>
        <v>2011</v>
      </c>
      <c r="D50" s="5">
        <f t="shared" si="7"/>
        <v>4804.1532000000007</v>
      </c>
      <c r="E50" s="5">
        <f t="shared" ref="E50:G52" si="11">D50+E39</f>
        <v>5584.0482000000011</v>
      </c>
      <c r="F50" s="5">
        <f t="shared" si="11"/>
        <v>6390.6482000000015</v>
      </c>
      <c r="G50" s="5">
        <f t="shared" si="11"/>
        <v>7025.6482000000015</v>
      </c>
      <c r="H50" s="5">
        <v>0</v>
      </c>
      <c r="I50" s="5">
        <v>0</v>
      </c>
      <c r="J50" s="5">
        <v>0</v>
      </c>
      <c r="K50" s="55"/>
    </row>
    <row r="51" spans="3:11" x14ac:dyDescent="0.25">
      <c r="C51" s="4">
        <f t="shared" si="9"/>
        <v>2012</v>
      </c>
      <c r="D51" s="5">
        <f t="shared" si="7"/>
        <v>4997.1050000000005</v>
      </c>
      <c r="E51" s="5">
        <f t="shared" si="11"/>
        <v>6059.8550000000005</v>
      </c>
      <c r="F51" s="5">
        <f t="shared" si="11"/>
        <v>6934.8550000000005</v>
      </c>
      <c r="G51" s="5">
        <v>0</v>
      </c>
      <c r="H51" s="5">
        <v>0</v>
      </c>
      <c r="I51" s="5">
        <v>0</v>
      </c>
      <c r="J51" s="5">
        <v>0</v>
      </c>
      <c r="K51" s="55"/>
    </row>
    <row r="52" spans="3:11" x14ac:dyDescent="0.25">
      <c r="C52" s="4">
        <f t="shared" si="9"/>
        <v>2013</v>
      </c>
      <c r="D52" s="5">
        <f t="shared" si="7"/>
        <v>5286.5</v>
      </c>
      <c r="E52" s="5">
        <f t="shared" si="11"/>
        <v>6361.5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5"/>
    </row>
    <row r="53" spans="3:11" x14ac:dyDescent="0.25">
      <c r="C53" s="4">
        <f t="shared" si="9"/>
        <v>2014</v>
      </c>
      <c r="D53" s="5">
        <f t="shared" si="7"/>
        <v>5325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5"/>
    </row>
    <row r="55" spans="3:11" x14ac:dyDescent="0.25">
      <c r="C55" s="3" t="s">
        <v>5</v>
      </c>
      <c r="D55" s="3"/>
      <c r="E55" s="6">
        <f>SUM(E47:E52)/SUM(D47:D52)</f>
        <v>1.2005028338982329</v>
      </c>
      <c r="F55" s="6">
        <f>SUM(F47:F51)/SUM(E47:E51)</f>
        <v>1.1639622216897689</v>
      </c>
      <c r="G55" s="6">
        <f>SUM(G47:G50)/SUM(F47:F50)</f>
        <v>1.1224243399587415</v>
      </c>
      <c r="H55" s="6">
        <f>SUM(H47:H49)/SUM(G47:G49)</f>
        <v>1.0600073004111581</v>
      </c>
      <c r="I55" s="6">
        <f>SUM(I47:I48)/SUM(H47:H48)</f>
        <v>1.0544354860176828</v>
      </c>
      <c r="J55" s="6">
        <f>J47/I47</f>
        <v>1.0136530898772422</v>
      </c>
      <c r="K55" s="1" t="s">
        <v>20</v>
      </c>
    </row>
    <row r="57" spans="3:11" x14ac:dyDescent="0.25">
      <c r="C57" s="2" t="s">
        <v>3</v>
      </c>
    </row>
    <row r="58" spans="3:11" x14ac:dyDescent="0.25">
      <c r="C58" t="s">
        <v>6</v>
      </c>
      <c r="K58" s="54" t="s">
        <v>21</v>
      </c>
    </row>
    <row r="59" spans="3:11" x14ac:dyDescent="0.25">
      <c r="C59" t="s">
        <v>9</v>
      </c>
      <c r="K59" s="54"/>
    </row>
    <row r="60" spans="3:11" x14ac:dyDescent="0.25">
      <c r="C60" t="s">
        <v>10</v>
      </c>
      <c r="K60" s="54"/>
    </row>
  </sheetData>
  <mergeCells count="10">
    <mergeCell ref="K47:K53"/>
    <mergeCell ref="K58:K60"/>
    <mergeCell ref="D2:J2"/>
    <mergeCell ref="D14:J14"/>
    <mergeCell ref="D34:J34"/>
    <mergeCell ref="D45:J45"/>
    <mergeCell ref="D12:J12"/>
    <mergeCell ref="K4:K10"/>
    <mergeCell ref="K16:K22"/>
    <mergeCell ref="K36:K4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56"/>
  <sheetViews>
    <sheetView showGridLines="0" workbookViewId="0"/>
  </sheetViews>
  <sheetFormatPr defaultRowHeight="15" x14ac:dyDescent="0.25"/>
  <cols>
    <col min="3" max="3" width="19.85546875" bestFit="1" customWidth="1"/>
    <col min="4" max="4" width="12.5703125" bestFit="1" customWidth="1"/>
    <col min="5" max="10" width="9.5703125" bestFit="1" customWidth="1"/>
    <col min="11" max="11" width="40.7109375" customWidth="1"/>
    <col min="12" max="12" width="9.5703125" bestFit="1" customWidth="1"/>
    <col min="13" max="13" width="9.28515625" bestFit="1" customWidth="1"/>
    <col min="14" max="14" width="9.5703125" bestFit="1" customWidth="1"/>
    <col min="15" max="18" width="9.28515625" bestFit="1" customWidth="1"/>
    <col min="19" max="19" width="22.5703125" customWidth="1"/>
  </cols>
  <sheetData>
    <row r="1" spans="3:11" x14ac:dyDescent="0.25">
      <c r="D1" s="53" t="s">
        <v>12</v>
      </c>
      <c r="E1" s="53"/>
      <c r="F1" s="53"/>
      <c r="G1" s="53"/>
      <c r="H1" s="53"/>
      <c r="I1" s="53"/>
      <c r="J1" s="53"/>
    </row>
    <row r="2" spans="3:11" x14ac:dyDescent="0.25">
      <c r="D2" s="53" t="s">
        <v>1</v>
      </c>
      <c r="E2" s="53"/>
      <c r="F2" s="53"/>
      <c r="G2" s="53"/>
      <c r="H2" s="53"/>
      <c r="I2" s="53"/>
      <c r="J2" s="53"/>
    </row>
    <row r="3" spans="3:11" x14ac:dyDescent="0.25">
      <c r="C3" s="4" t="s">
        <v>0</v>
      </c>
      <c r="D3" s="4">
        <v>0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</row>
    <row r="4" spans="3:11" x14ac:dyDescent="0.25">
      <c r="C4" s="4">
        <v>2008</v>
      </c>
      <c r="D4" s="5">
        <f>'Q.1)(i)'!D4</f>
        <v>3000</v>
      </c>
      <c r="E4" s="5">
        <f>D4*'Q.1)(i)'!E12</f>
        <v>3647.3165388828038</v>
      </c>
      <c r="F4" s="5">
        <f>E4*'Q.1)(i)'!F12</f>
        <v>4335.0007339573849</v>
      </c>
      <c r="G4" s="5">
        <f>F4*'Q.1)(i)'!G12</f>
        <v>4978.7258619191825</v>
      </c>
      <c r="H4" s="5">
        <f>G4*'Q.1)(i)'!H12</f>
        <v>5371.3932290050707</v>
      </c>
      <c r="I4" s="5">
        <f>H4*'Q.1)(i)'!I12</f>
        <v>5762.0400092963491</v>
      </c>
      <c r="J4" s="5">
        <f>I4*'Q.1)(i)'!J12</f>
        <v>5876.3661999569904</v>
      </c>
      <c r="K4" s="55" t="s">
        <v>22</v>
      </c>
    </row>
    <row r="5" spans="3:11" x14ac:dyDescent="0.25">
      <c r="C5" s="4">
        <f>C4+1</f>
        <v>2009</v>
      </c>
      <c r="D5" s="5">
        <f>'Q.1)(i)'!D5</f>
        <v>3200</v>
      </c>
      <c r="E5" s="5">
        <f>D5*'Q.1)(i)'!E12</f>
        <v>3890.4709748083242</v>
      </c>
      <c r="F5" s="5">
        <f>E5*'Q.1)(i)'!F12</f>
        <v>4624.0007828878779</v>
      </c>
      <c r="G5" s="5">
        <f>F5*'Q.1)(i)'!G12</f>
        <v>5310.640919380462</v>
      </c>
      <c r="H5" s="5">
        <f>G5*'Q.1)(i)'!H12</f>
        <v>5729.486110938743</v>
      </c>
      <c r="I5" s="5">
        <f>H5*'Q.1)(i)'!I12</f>
        <v>6146.1760099161065</v>
      </c>
      <c r="J5" s="5">
        <v>0</v>
      </c>
      <c r="K5" s="55"/>
    </row>
    <row r="6" spans="3:11" x14ac:dyDescent="0.25">
      <c r="C6" s="4">
        <f t="shared" ref="C6:C10" si="0">C5+1</f>
        <v>2010</v>
      </c>
      <c r="D6" s="5">
        <f>'Q.1)(i)'!D6</f>
        <v>3600</v>
      </c>
      <c r="E6" s="5">
        <f>D6*'Q.1)(i)'!E12</f>
        <v>4376.7798466593649</v>
      </c>
      <c r="F6" s="5">
        <f>E6*'Q.1)(i)'!F12</f>
        <v>5202.000880748863</v>
      </c>
      <c r="G6" s="5">
        <f>F6*'Q.1)(i)'!G12</f>
        <v>5974.4710343030201</v>
      </c>
      <c r="H6" s="5">
        <f>G6*'Q.1)(i)'!H12</f>
        <v>6445.6718748060857</v>
      </c>
      <c r="I6" s="5">
        <v>0</v>
      </c>
      <c r="J6" s="5">
        <v>0</v>
      </c>
      <c r="K6" s="55"/>
    </row>
    <row r="7" spans="3:11" x14ac:dyDescent="0.25">
      <c r="C7" s="4">
        <f t="shared" si="0"/>
        <v>2011</v>
      </c>
      <c r="D7" s="5">
        <f>'Q.1)(i)'!D7</f>
        <v>3850</v>
      </c>
      <c r="E7" s="5">
        <f>D7*'Q.1)(i)'!E12</f>
        <v>4680.7228915662654</v>
      </c>
      <c r="F7" s="5">
        <f>E7*'Q.1)(i)'!F12</f>
        <v>5563.2509419119779</v>
      </c>
      <c r="G7" s="5">
        <f>F7*'Q.1)(i)'!G12</f>
        <v>6389.3648561296177</v>
      </c>
      <c r="H7" s="5">
        <v>0</v>
      </c>
      <c r="I7" s="5">
        <v>0</v>
      </c>
      <c r="J7" s="5">
        <v>0</v>
      </c>
      <c r="K7" s="55"/>
    </row>
    <row r="8" spans="3:11" x14ac:dyDescent="0.25">
      <c r="C8" s="4">
        <f t="shared" si="0"/>
        <v>2012</v>
      </c>
      <c r="D8" s="5">
        <f>'Q.1)(i)'!D8</f>
        <v>4325</v>
      </c>
      <c r="E8" s="5">
        <f>D8*'Q.1)(i)'!E12</f>
        <v>5258.2146768893754</v>
      </c>
      <c r="F8" s="5">
        <f>E8*'Q.1)(i)'!F12</f>
        <v>6249.6260581218967</v>
      </c>
      <c r="G8" s="5">
        <v>0</v>
      </c>
      <c r="H8" s="5">
        <v>0</v>
      </c>
      <c r="I8" s="5">
        <v>0</v>
      </c>
      <c r="J8" s="5">
        <v>0</v>
      </c>
      <c r="K8" s="55"/>
    </row>
    <row r="9" spans="3:11" x14ac:dyDescent="0.25">
      <c r="C9" s="4">
        <f t="shared" si="0"/>
        <v>2013</v>
      </c>
      <c r="D9" s="5">
        <f>'Q.1)(i)'!D9</f>
        <v>4850</v>
      </c>
      <c r="E9" s="5">
        <f>D9*'Q.1)(i)'!E12</f>
        <v>5896.4950711938664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5"/>
    </row>
    <row r="10" spans="3:11" x14ac:dyDescent="0.25">
      <c r="C10" s="4">
        <f t="shared" si="0"/>
        <v>2014</v>
      </c>
      <c r="D10" s="5">
        <f>'Q.1)(i)'!D10</f>
        <v>5325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5"/>
    </row>
    <row r="12" spans="3:11" x14ac:dyDescent="0.25">
      <c r="D12" s="53" t="s">
        <v>13</v>
      </c>
      <c r="E12" s="53"/>
      <c r="F12" s="53"/>
      <c r="G12" s="53"/>
      <c r="H12" s="53"/>
      <c r="I12" s="53"/>
      <c r="J12" s="53"/>
    </row>
    <row r="14" spans="3:11" x14ac:dyDescent="0.25">
      <c r="D14" s="53" t="s">
        <v>1</v>
      </c>
      <c r="E14" s="53"/>
      <c r="F14" s="53"/>
      <c r="G14" s="53"/>
      <c r="H14" s="53"/>
      <c r="I14" s="53"/>
      <c r="J14" s="53"/>
    </row>
    <row r="15" spans="3:11" x14ac:dyDescent="0.25">
      <c r="C15" s="4" t="s">
        <v>0</v>
      </c>
      <c r="D15" s="4">
        <v>0</v>
      </c>
      <c r="E15" s="4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</row>
    <row r="16" spans="3:11" x14ac:dyDescent="0.25">
      <c r="C16" s="4">
        <v>2008</v>
      </c>
      <c r="D16" s="5">
        <f>D4</f>
        <v>3000</v>
      </c>
      <c r="E16" s="5">
        <f>E4-D4</f>
        <v>647.3165388828038</v>
      </c>
      <c r="F16" s="5">
        <f t="shared" ref="F16:J17" si="1">F4-E4</f>
        <v>687.68419507458111</v>
      </c>
      <c r="G16" s="5">
        <f t="shared" si="1"/>
        <v>643.72512796179763</v>
      </c>
      <c r="H16" s="5">
        <f t="shared" si="1"/>
        <v>392.66736708588815</v>
      </c>
      <c r="I16" s="5">
        <f t="shared" si="1"/>
        <v>390.64678029127845</v>
      </c>
      <c r="J16" s="5">
        <f t="shared" si="1"/>
        <v>114.32619066064126</v>
      </c>
      <c r="K16" s="55" t="s">
        <v>22</v>
      </c>
    </row>
    <row r="17" spans="3:11" x14ac:dyDescent="0.25">
      <c r="C17" s="4">
        <f>C16+1</f>
        <v>2009</v>
      </c>
      <c r="D17" s="5">
        <f t="shared" ref="D17:D22" si="2">D5</f>
        <v>3200</v>
      </c>
      <c r="E17" s="5">
        <f t="shared" ref="E17:H21" si="3">E5-D5</f>
        <v>690.47097480832417</v>
      </c>
      <c r="F17" s="5">
        <f t="shared" si="3"/>
        <v>733.52980807955373</v>
      </c>
      <c r="G17" s="5">
        <f t="shared" si="3"/>
        <v>686.64013649258413</v>
      </c>
      <c r="H17" s="5">
        <f t="shared" si="3"/>
        <v>418.84519155828093</v>
      </c>
      <c r="I17" s="5">
        <f t="shared" si="1"/>
        <v>416.68989897736355</v>
      </c>
      <c r="J17" s="5">
        <v>0</v>
      </c>
      <c r="K17" s="55"/>
    </row>
    <row r="18" spans="3:11" x14ac:dyDescent="0.25">
      <c r="C18" s="4">
        <f t="shared" ref="C18:C22" si="4">C17+1</f>
        <v>2010</v>
      </c>
      <c r="D18" s="5">
        <f t="shared" si="2"/>
        <v>3600</v>
      </c>
      <c r="E18" s="5">
        <f t="shared" si="3"/>
        <v>776.77984665936492</v>
      </c>
      <c r="F18" s="5">
        <f t="shared" si="3"/>
        <v>825.22103408949806</v>
      </c>
      <c r="G18" s="5">
        <f t="shared" si="3"/>
        <v>772.47015355415715</v>
      </c>
      <c r="H18" s="5">
        <f t="shared" si="3"/>
        <v>471.20084050306559</v>
      </c>
      <c r="I18" s="5">
        <v>0</v>
      </c>
      <c r="J18" s="5">
        <v>0</v>
      </c>
      <c r="K18" s="55"/>
    </row>
    <row r="19" spans="3:11" x14ac:dyDescent="0.25">
      <c r="C19" s="4">
        <f t="shared" si="4"/>
        <v>2011</v>
      </c>
      <c r="D19" s="5">
        <f t="shared" si="2"/>
        <v>3850</v>
      </c>
      <c r="E19" s="5">
        <f t="shared" si="3"/>
        <v>830.72289156626539</v>
      </c>
      <c r="F19" s="5">
        <f t="shared" si="3"/>
        <v>882.52805034571247</v>
      </c>
      <c r="G19" s="5">
        <f t="shared" si="3"/>
        <v>826.11391421763983</v>
      </c>
      <c r="H19" s="5">
        <v>0</v>
      </c>
      <c r="I19" s="5">
        <v>0</v>
      </c>
      <c r="J19" s="5">
        <v>0</v>
      </c>
      <c r="K19" s="55"/>
    </row>
    <row r="20" spans="3:11" x14ac:dyDescent="0.25">
      <c r="C20" s="4">
        <f t="shared" si="4"/>
        <v>2012</v>
      </c>
      <c r="D20" s="5">
        <f t="shared" si="2"/>
        <v>4325</v>
      </c>
      <c r="E20" s="5">
        <f t="shared" si="3"/>
        <v>933.21467688937537</v>
      </c>
      <c r="F20" s="5">
        <f t="shared" si="3"/>
        <v>991.41138123252131</v>
      </c>
      <c r="G20" s="5">
        <v>0</v>
      </c>
      <c r="H20" s="5">
        <v>0</v>
      </c>
      <c r="I20" s="5">
        <v>0</v>
      </c>
      <c r="J20" s="5">
        <v>0</v>
      </c>
      <c r="K20" s="55"/>
    </row>
    <row r="21" spans="3:11" x14ac:dyDescent="0.25">
      <c r="C21" s="4">
        <f t="shared" si="4"/>
        <v>2013</v>
      </c>
      <c r="D21" s="5">
        <f t="shared" si="2"/>
        <v>4850</v>
      </c>
      <c r="E21" s="5">
        <f t="shared" si="3"/>
        <v>1046.4950711938664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5"/>
    </row>
    <row r="22" spans="3:11" x14ac:dyDescent="0.25">
      <c r="C22" s="4">
        <f t="shared" si="4"/>
        <v>2014</v>
      </c>
      <c r="D22" s="5">
        <f t="shared" si="2"/>
        <v>5325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5"/>
    </row>
    <row r="24" spans="3:11" x14ac:dyDescent="0.25">
      <c r="D24" s="53" t="s">
        <v>14</v>
      </c>
      <c r="E24" s="53"/>
      <c r="F24" s="53"/>
      <c r="G24" s="53"/>
      <c r="H24" s="53"/>
      <c r="I24" s="53"/>
      <c r="J24" s="53"/>
    </row>
    <row r="26" spans="3:11" x14ac:dyDescent="0.25">
      <c r="D26" s="53" t="s">
        <v>1</v>
      </c>
      <c r="E26" s="53"/>
      <c r="F26" s="53"/>
      <c r="G26" s="53"/>
      <c r="H26" s="53"/>
      <c r="I26" s="53"/>
      <c r="J26" s="53"/>
    </row>
    <row r="27" spans="3:11" x14ac:dyDescent="0.25">
      <c r="C27" s="4" t="s">
        <v>0</v>
      </c>
      <c r="D27" s="4">
        <v>0</v>
      </c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</row>
    <row r="28" spans="3:11" x14ac:dyDescent="0.25">
      <c r="C28" s="4">
        <v>2008</v>
      </c>
      <c r="D28" s="5">
        <f>'Q.1)(ii)'!D47</f>
        <v>4859.8229785824024</v>
      </c>
      <c r="E28" s="5">
        <f>D28*'Q.1)(ii)'!E55</f>
        <v>5834.2312580319249</v>
      </c>
      <c r="F28" s="5">
        <f>E28*'Q.1)(ii)'!F55</f>
        <v>6790.8247769507352</v>
      </c>
      <c r="G28" s="5">
        <f>F28*'Q.1)(ii)'!G55</f>
        <v>7622.1870180443966</v>
      </c>
      <c r="H28" s="5">
        <f>G28*'Q.1)(ii)'!H55</f>
        <v>8079.5738842262163</v>
      </c>
      <c r="I28" s="5">
        <f>H28*'Q.1)(ii)'!I55</f>
        <v>8519.3894154298468</v>
      </c>
      <c r="J28" s="5">
        <f>I28*'Q.1)(ii)'!J55</f>
        <v>8635.7054048179361</v>
      </c>
      <c r="K28" s="55" t="s">
        <v>22</v>
      </c>
    </row>
    <row r="29" spans="3:11" x14ac:dyDescent="0.25">
      <c r="C29" s="4">
        <f>C28+1</f>
        <v>2009</v>
      </c>
      <c r="D29" s="5">
        <f>'Q.1)(ii)'!D48</f>
        <v>4822.1499322368018</v>
      </c>
      <c r="E29" s="5">
        <f>D29*'Q.1)(ii)'!E55</f>
        <v>5789.0046591324517</v>
      </c>
      <c r="F29" s="5">
        <f>E29*'Q.1)(ii)'!F55</f>
        <v>6738.1827244162323</v>
      </c>
      <c r="G29" s="5">
        <f>F29*'Q.1)(ii)'!G55</f>
        <v>7563.100296974284</v>
      </c>
      <c r="H29" s="5">
        <f>G29*'Q.1)(ii)'!H55</f>
        <v>8016.9415285345385</v>
      </c>
      <c r="I29" s="5">
        <f>H29*'Q.1)(ii)'!I55</f>
        <v>8453.3476370156604</v>
      </c>
      <c r="J29" s="5">
        <v>0</v>
      </c>
      <c r="K29" s="55"/>
    </row>
    <row r="30" spans="3:11" x14ac:dyDescent="0.25">
      <c r="C30" s="4">
        <f t="shared" ref="C30:C34" si="5">C29+1</f>
        <v>2010</v>
      </c>
      <c r="D30" s="5">
        <f>'Q.1)(ii)'!D49</f>
        <v>4995.3210624000003</v>
      </c>
      <c r="E30" s="5">
        <f>D30*'Q.1)(ii)'!E55</f>
        <v>5996.8970916427315</v>
      </c>
      <c r="F30" s="5">
        <f>E30*'Q.1)(ii)'!F55</f>
        <v>6980.161662033388</v>
      </c>
      <c r="G30" s="5">
        <f>F30*'Q.1)(ii)'!G55</f>
        <v>7834.7033463131374</v>
      </c>
      <c r="H30" s="5">
        <f>G30*'Q.1)(ii)'!H55</f>
        <v>8304.8427436476559</v>
      </c>
      <c r="I30" s="5">
        <v>0</v>
      </c>
      <c r="J30" s="5">
        <v>0</v>
      </c>
      <c r="K30" s="55"/>
    </row>
    <row r="31" spans="3:11" x14ac:dyDescent="0.25">
      <c r="C31" s="4">
        <f t="shared" si="5"/>
        <v>2011</v>
      </c>
      <c r="D31" s="5">
        <f>'Q.1)(ii)'!D50</f>
        <v>4804.1532000000007</v>
      </c>
      <c r="E31" s="5">
        <f>D31*'Q.1)(ii)'!E55</f>
        <v>5767.3995310812643</v>
      </c>
      <c r="F31" s="5">
        <f>E31*'Q.1)(ii)'!F55</f>
        <v>6713.0351715698798</v>
      </c>
      <c r="G31" s="5">
        <f>F31*'Q.1)(ii)'!G55</f>
        <v>7534.8740715691392</v>
      </c>
      <c r="H31" s="5">
        <v>0</v>
      </c>
      <c r="I31" s="5">
        <v>0</v>
      </c>
      <c r="J31" s="5">
        <v>0</v>
      </c>
      <c r="K31" s="55"/>
    </row>
    <row r="32" spans="3:11" x14ac:dyDescent="0.25">
      <c r="C32" s="4">
        <f t="shared" si="5"/>
        <v>2012</v>
      </c>
      <c r="D32" s="5">
        <f>'Q.1)(ii)'!D51</f>
        <v>4997.1050000000005</v>
      </c>
      <c r="E32" s="5">
        <f>D32*'Q.1)(ii)'!E55</f>
        <v>5999.0387137870293</v>
      </c>
      <c r="F32" s="5">
        <f>E32*'Q.1)(ii)'!F55</f>
        <v>6982.6544293024845</v>
      </c>
      <c r="G32" s="5">
        <v>0</v>
      </c>
      <c r="H32" s="5">
        <v>0</v>
      </c>
      <c r="I32" s="5">
        <v>0</v>
      </c>
      <c r="J32" s="5">
        <v>0</v>
      </c>
      <c r="K32" s="55"/>
    </row>
    <row r="33" spans="3:18" x14ac:dyDescent="0.25">
      <c r="C33" s="4">
        <f t="shared" si="5"/>
        <v>2013</v>
      </c>
      <c r="D33" s="5">
        <f>'Q.1)(ii)'!D52</f>
        <v>5286.5</v>
      </c>
      <c r="E33" s="5">
        <f>D33*'Q.1)(ii)'!E55</f>
        <v>6346.4582314030076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5"/>
    </row>
    <row r="34" spans="3:18" x14ac:dyDescent="0.25">
      <c r="C34" s="4">
        <f t="shared" si="5"/>
        <v>2014</v>
      </c>
      <c r="D34" s="5">
        <f>'Q.1)(ii)'!D53</f>
        <v>5325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5"/>
    </row>
    <row r="36" spans="3:18" x14ac:dyDescent="0.25">
      <c r="D36" s="53" t="s">
        <v>11</v>
      </c>
      <c r="E36" s="53"/>
      <c r="F36" s="53"/>
      <c r="G36" s="53"/>
      <c r="H36" s="53"/>
      <c r="I36" s="53"/>
      <c r="J36" s="53"/>
    </row>
    <row r="37" spans="3:18" x14ac:dyDescent="0.25">
      <c r="D37" s="53" t="s">
        <v>1</v>
      </c>
      <c r="E37" s="53"/>
      <c r="F37" s="53"/>
      <c r="G37" s="53"/>
      <c r="H37" s="53"/>
      <c r="I37" s="53"/>
      <c r="J37" s="53"/>
    </row>
    <row r="38" spans="3:18" x14ac:dyDescent="0.25">
      <c r="C38" s="4" t="s">
        <v>0</v>
      </c>
      <c r="D38" s="4">
        <v>0</v>
      </c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</row>
    <row r="39" spans="3:18" x14ac:dyDescent="0.25">
      <c r="C39" s="4">
        <v>2008</v>
      </c>
      <c r="D39" s="5">
        <f>D28</f>
        <v>4859.8229785824024</v>
      </c>
      <c r="E39" s="5">
        <f>E28-D28</f>
        <v>974.40827944952252</v>
      </c>
      <c r="F39" s="5">
        <f t="shared" ref="F39:J39" si="6">F28-E28</f>
        <v>956.59351891881033</v>
      </c>
      <c r="G39" s="5">
        <f t="shared" si="6"/>
        <v>831.3622410936614</v>
      </c>
      <c r="H39" s="5">
        <f t="shared" si="6"/>
        <v>457.38686618181964</v>
      </c>
      <c r="I39" s="5">
        <f t="shared" si="6"/>
        <v>439.8155312036306</v>
      </c>
      <c r="J39" s="5">
        <f t="shared" si="6"/>
        <v>116.31598938808929</v>
      </c>
      <c r="K39" s="55" t="s">
        <v>22</v>
      </c>
    </row>
    <row r="40" spans="3:18" x14ac:dyDescent="0.25">
      <c r="C40" s="4">
        <f>C39+1</f>
        <v>2009</v>
      </c>
      <c r="D40" s="5">
        <f t="shared" ref="D40:D45" si="7">D29</f>
        <v>4822.1499322368018</v>
      </c>
      <c r="E40" s="5">
        <f t="shared" ref="E40:I44" si="8">E29-D29</f>
        <v>966.85472689564995</v>
      </c>
      <c r="F40" s="5">
        <f t="shared" si="8"/>
        <v>949.1780652837806</v>
      </c>
      <c r="G40" s="5">
        <f t="shared" si="8"/>
        <v>824.91757255805169</v>
      </c>
      <c r="H40" s="5">
        <f t="shared" si="8"/>
        <v>453.84123156025453</v>
      </c>
      <c r="I40" s="5">
        <f t="shared" si="8"/>
        <v>436.40610848112192</v>
      </c>
      <c r="J40" s="5">
        <v>0</v>
      </c>
      <c r="K40" s="55"/>
    </row>
    <row r="41" spans="3:18" x14ac:dyDescent="0.25">
      <c r="C41" s="4">
        <f t="shared" ref="C41:C45" si="9">C40+1</f>
        <v>2010</v>
      </c>
      <c r="D41" s="5">
        <f t="shared" si="7"/>
        <v>4995.3210624000003</v>
      </c>
      <c r="E41" s="5">
        <f t="shared" si="8"/>
        <v>1001.5760292427312</v>
      </c>
      <c r="F41" s="5">
        <f t="shared" si="8"/>
        <v>983.26457039065644</v>
      </c>
      <c r="G41" s="5">
        <f t="shared" si="8"/>
        <v>854.54168427974946</v>
      </c>
      <c r="H41" s="5">
        <f t="shared" si="8"/>
        <v>470.13939733451843</v>
      </c>
      <c r="I41" s="5">
        <v>0</v>
      </c>
      <c r="J41" s="5">
        <v>0</v>
      </c>
      <c r="K41" s="55"/>
    </row>
    <row r="42" spans="3:18" x14ac:dyDescent="0.25">
      <c r="C42" s="4">
        <f t="shared" si="9"/>
        <v>2011</v>
      </c>
      <c r="D42" s="5">
        <f t="shared" si="7"/>
        <v>4804.1532000000007</v>
      </c>
      <c r="E42" s="5">
        <f t="shared" si="8"/>
        <v>963.24633108126363</v>
      </c>
      <c r="F42" s="5">
        <f t="shared" si="8"/>
        <v>945.63564048861554</v>
      </c>
      <c r="G42" s="5">
        <f t="shared" si="8"/>
        <v>821.83889999925941</v>
      </c>
      <c r="H42" s="5">
        <v>0</v>
      </c>
      <c r="I42" s="5">
        <v>0</v>
      </c>
      <c r="J42" s="5">
        <v>0</v>
      </c>
      <c r="K42" s="55"/>
    </row>
    <row r="43" spans="3:18" x14ac:dyDescent="0.25">
      <c r="C43" s="4">
        <f t="shared" si="9"/>
        <v>2012</v>
      </c>
      <c r="D43" s="5">
        <f t="shared" si="7"/>
        <v>4997.1050000000005</v>
      </c>
      <c r="E43" s="5">
        <f t="shared" si="8"/>
        <v>1001.9337137870289</v>
      </c>
      <c r="F43" s="5">
        <f t="shared" si="8"/>
        <v>983.61571551545512</v>
      </c>
      <c r="G43" s="5">
        <v>0</v>
      </c>
      <c r="H43" s="5">
        <v>0</v>
      </c>
      <c r="I43" s="5">
        <v>0</v>
      </c>
      <c r="J43" s="5">
        <v>0</v>
      </c>
      <c r="K43" s="55"/>
    </row>
    <row r="44" spans="3:18" x14ac:dyDescent="0.25">
      <c r="C44" s="4">
        <f t="shared" si="9"/>
        <v>2013</v>
      </c>
      <c r="D44" s="5">
        <f t="shared" si="7"/>
        <v>5286.5</v>
      </c>
      <c r="E44" s="5">
        <f t="shared" si="8"/>
        <v>1059.9582314030076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5"/>
    </row>
    <row r="45" spans="3:18" x14ac:dyDescent="0.25">
      <c r="C45" s="4">
        <f t="shared" si="9"/>
        <v>2014</v>
      </c>
      <c r="D45" s="5">
        <f t="shared" si="7"/>
        <v>5325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5"/>
    </row>
    <row r="47" spans="3:18" x14ac:dyDescent="0.25">
      <c r="D47" s="53" t="s">
        <v>12</v>
      </c>
      <c r="E47" s="53"/>
      <c r="F47" s="53"/>
      <c r="G47" s="53"/>
      <c r="H47" s="53"/>
      <c r="I47" s="53"/>
      <c r="J47" s="53"/>
      <c r="L47" s="53" t="s">
        <v>14</v>
      </c>
      <c r="M47" s="53"/>
      <c r="N47" s="53"/>
      <c r="O47" s="53"/>
      <c r="P47" s="53"/>
      <c r="Q47" s="53"/>
      <c r="R47" s="53"/>
    </row>
    <row r="48" spans="3:18" x14ac:dyDescent="0.25">
      <c r="C48" s="2"/>
      <c r="D48" s="3">
        <f>D38</f>
        <v>0</v>
      </c>
      <c r="E48" s="3">
        <f t="shared" ref="E48:J48" si="10">E38</f>
        <v>1</v>
      </c>
      <c r="F48" s="3">
        <f t="shared" si="10"/>
        <v>2</v>
      </c>
      <c r="G48" s="3">
        <f t="shared" si="10"/>
        <v>3</v>
      </c>
      <c r="H48" s="3">
        <f t="shared" si="10"/>
        <v>4</v>
      </c>
      <c r="I48" s="3">
        <f t="shared" si="10"/>
        <v>5</v>
      </c>
      <c r="J48" s="3">
        <f t="shared" si="10"/>
        <v>6</v>
      </c>
      <c r="L48" s="3">
        <f>D48</f>
        <v>0</v>
      </c>
      <c r="M48" s="3">
        <f t="shared" ref="M48:R48" si="11">E48</f>
        <v>1</v>
      </c>
      <c r="N48" s="3">
        <f t="shared" si="11"/>
        <v>2</v>
      </c>
      <c r="O48" s="3">
        <f t="shared" si="11"/>
        <v>3</v>
      </c>
      <c r="P48" s="3">
        <f t="shared" si="11"/>
        <v>4</v>
      </c>
      <c r="Q48" s="3">
        <f t="shared" si="11"/>
        <v>5</v>
      </c>
      <c r="R48" s="3">
        <f t="shared" si="11"/>
        <v>6</v>
      </c>
    </row>
    <row r="49" spans="3:19" x14ac:dyDescent="0.25">
      <c r="C49" s="8" t="s">
        <v>16</v>
      </c>
      <c r="D49" s="9">
        <f>D16</f>
        <v>3000</v>
      </c>
      <c r="E49" s="9">
        <f t="shared" ref="E49:J49" si="12">E16</f>
        <v>647.3165388828038</v>
      </c>
      <c r="F49" s="9">
        <f t="shared" si="12"/>
        <v>687.68419507458111</v>
      </c>
      <c r="G49" s="9">
        <f t="shared" si="12"/>
        <v>643.72512796179763</v>
      </c>
      <c r="H49" s="9">
        <f t="shared" si="12"/>
        <v>392.66736708588815</v>
      </c>
      <c r="I49" s="9">
        <f t="shared" si="12"/>
        <v>390.64678029127845</v>
      </c>
      <c r="J49" s="9">
        <f t="shared" si="12"/>
        <v>114.32619066064126</v>
      </c>
      <c r="L49" s="9">
        <f>D39</f>
        <v>4859.8229785824024</v>
      </c>
      <c r="M49" s="9">
        <f t="shared" ref="M49:R49" si="13">E39</f>
        <v>974.40827944952252</v>
      </c>
      <c r="N49" s="9">
        <f t="shared" si="13"/>
        <v>956.59351891881033</v>
      </c>
      <c r="O49" s="9">
        <f t="shared" si="13"/>
        <v>831.3622410936614</v>
      </c>
      <c r="P49" s="9">
        <f t="shared" si="13"/>
        <v>457.38686618181964</v>
      </c>
      <c r="Q49" s="9">
        <f t="shared" si="13"/>
        <v>439.8155312036306</v>
      </c>
      <c r="R49" s="9">
        <f t="shared" si="13"/>
        <v>116.31598938808929</v>
      </c>
    </row>
    <row r="50" spans="3:19" x14ac:dyDescent="0.25">
      <c r="C50" s="8" t="s">
        <v>15</v>
      </c>
      <c r="D50" s="5">
        <f>'Q.1)(ii)'!D16</f>
        <v>3000</v>
      </c>
      <c r="E50" s="5">
        <f>'Q.1)(ii)'!E16</f>
        <v>800</v>
      </c>
      <c r="F50" s="5">
        <f>'Q.1)(ii)'!F16</f>
        <v>700</v>
      </c>
      <c r="G50" s="5">
        <f>'Q.1)(ii)'!G16</f>
        <v>900</v>
      </c>
      <c r="H50" s="5">
        <f>'Q.1)(ii)'!H16</f>
        <v>225</v>
      </c>
      <c r="I50" s="5">
        <f>'Q.1)(ii)'!I16</f>
        <v>675</v>
      </c>
      <c r="J50" s="5">
        <f>'Q.1)(ii)'!J16</f>
        <v>125</v>
      </c>
      <c r="L50" s="10">
        <f>'Q.1)(ii)'!D36</f>
        <v>4859.8229785824024</v>
      </c>
      <c r="M50" s="10">
        <f>'Q.1)(ii)'!E36</f>
        <v>1205.5374830592004</v>
      </c>
      <c r="N50" s="10">
        <f>'Q.1)(ii)'!F36</f>
        <v>971.31242880000025</v>
      </c>
      <c r="O50" s="10">
        <f>'Q.1)(ii)'!G36</f>
        <v>1123.0488000000003</v>
      </c>
      <c r="P50" s="10">
        <f>'Q.1)(ii)'!H36</f>
        <v>259.96500000000003</v>
      </c>
      <c r="Q50" s="10">
        <f>'Q.1)(ii)'!I36</f>
        <v>735.75</v>
      </c>
      <c r="R50" s="10">
        <f>'Q.1)(ii)'!J36</f>
        <v>125</v>
      </c>
    </row>
    <row r="51" spans="3:19" x14ac:dyDescent="0.25">
      <c r="C51" s="8" t="s">
        <v>17</v>
      </c>
      <c r="D51" s="9">
        <f>D50-D49</f>
        <v>0</v>
      </c>
      <c r="E51" s="9">
        <f t="shared" ref="E51:J51" si="14">E50-E49</f>
        <v>152.6834611171962</v>
      </c>
      <c r="F51" s="9">
        <f t="shared" si="14"/>
        <v>12.315804925418888</v>
      </c>
      <c r="G51" s="9">
        <f t="shared" si="14"/>
        <v>256.27487203820237</v>
      </c>
      <c r="H51" s="9">
        <f t="shared" si="14"/>
        <v>-167.66736708588815</v>
      </c>
      <c r="I51" s="9">
        <f t="shared" si="14"/>
        <v>284.35321970872155</v>
      </c>
      <c r="J51" s="9">
        <f t="shared" si="14"/>
        <v>10.673809339358741</v>
      </c>
      <c r="K51" t="s">
        <v>23</v>
      </c>
      <c r="L51" s="9">
        <f>L50-L49</f>
        <v>0</v>
      </c>
      <c r="M51" s="9">
        <f t="shared" ref="M51:R51" si="15">M50-M49</f>
        <v>231.12920360967792</v>
      </c>
      <c r="N51" s="9">
        <f t="shared" si="15"/>
        <v>14.718909881189916</v>
      </c>
      <c r="O51" s="9">
        <f t="shared" si="15"/>
        <v>291.68655890633886</v>
      </c>
      <c r="P51" s="9">
        <f t="shared" si="15"/>
        <v>-197.42186618181961</v>
      </c>
      <c r="Q51" s="9">
        <f t="shared" si="15"/>
        <v>295.9344687963694</v>
      </c>
      <c r="R51" s="9">
        <f t="shared" si="15"/>
        <v>8.6840106119107077</v>
      </c>
      <c r="S51" t="s">
        <v>23</v>
      </c>
    </row>
    <row r="54" spans="3:19" x14ac:dyDescent="0.25">
      <c r="C54" s="3" t="s">
        <v>18</v>
      </c>
      <c r="D54" s="9">
        <f>D17</f>
        <v>3200</v>
      </c>
      <c r="E54" s="9">
        <f t="shared" ref="E54:J54" si="16">E17</f>
        <v>690.47097480832417</v>
      </c>
      <c r="F54" s="9">
        <f t="shared" si="16"/>
        <v>733.52980807955373</v>
      </c>
      <c r="G54" s="9">
        <f t="shared" si="16"/>
        <v>686.64013649258413</v>
      </c>
      <c r="H54" s="9">
        <f t="shared" si="16"/>
        <v>418.84519155828093</v>
      </c>
      <c r="I54" s="9">
        <f t="shared" si="16"/>
        <v>416.68989897736355</v>
      </c>
      <c r="J54" s="9">
        <f t="shared" si="16"/>
        <v>0</v>
      </c>
      <c r="L54" s="9">
        <f>D40</f>
        <v>4822.1499322368018</v>
      </c>
      <c r="M54" s="9">
        <f t="shared" ref="M54:R54" si="17">E40</f>
        <v>966.85472689564995</v>
      </c>
      <c r="N54" s="9">
        <f t="shared" si="17"/>
        <v>949.1780652837806</v>
      </c>
      <c r="O54" s="9">
        <f t="shared" si="17"/>
        <v>824.91757255805169</v>
      </c>
      <c r="P54" s="9">
        <f t="shared" si="17"/>
        <v>453.84123156025453</v>
      </c>
      <c r="Q54" s="9">
        <f t="shared" si="17"/>
        <v>436.40610848112192</v>
      </c>
      <c r="R54" s="9">
        <f t="shared" si="17"/>
        <v>0</v>
      </c>
    </row>
    <row r="55" spans="3:19" x14ac:dyDescent="0.25">
      <c r="C55" s="3" t="s">
        <v>19</v>
      </c>
      <c r="D55" s="5">
        <f>'Q.1)(ii)'!D17</f>
        <v>3200</v>
      </c>
      <c r="E55" s="5">
        <f>'Q.1)(ii)'!E17</f>
        <v>700</v>
      </c>
      <c r="F55" s="5">
        <f>'Q.1)(ii)'!F17</f>
        <v>900</v>
      </c>
      <c r="G55" s="5">
        <f>'Q.1)(ii)'!G17</f>
        <v>800</v>
      </c>
      <c r="H55" s="5">
        <f>'Q.1)(ii)'!H17</f>
        <v>600</v>
      </c>
      <c r="I55" s="5">
        <f>'Q.1)(ii)'!I17</f>
        <v>185</v>
      </c>
      <c r="J55" s="5">
        <f>'Q.1)(ii)'!J17</f>
        <v>0</v>
      </c>
      <c r="L55" s="5">
        <f>'Q.1)(ii)'!D37</f>
        <v>4822.1499322368018</v>
      </c>
      <c r="M55" s="5">
        <f>'Q.1)(ii)'!E37</f>
        <v>971.31242880000025</v>
      </c>
      <c r="N55" s="5">
        <f>'Q.1)(ii)'!F37</f>
        <v>1123.0488000000003</v>
      </c>
      <c r="O55" s="5">
        <f>'Q.1)(ii)'!G37</f>
        <v>924.32</v>
      </c>
      <c r="P55" s="5">
        <f>'Q.1)(ii)'!H37</f>
        <v>654</v>
      </c>
      <c r="Q55" s="5">
        <f>'Q.1)(ii)'!I37</f>
        <v>185</v>
      </c>
      <c r="R55" s="5">
        <f>'Q.1)(ii)'!J37</f>
        <v>0</v>
      </c>
    </row>
    <row r="56" spans="3:19" x14ac:dyDescent="0.25">
      <c r="C56" s="3" t="s">
        <v>17</v>
      </c>
      <c r="D56" s="9">
        <f>D55-D54</f>
        <v>0</v>
      </c>
      <c r="E56" s="9">
        <f t="shared" ref="E56:J56" si="18">E55-E54</f>
        <v>9.529025191675828</v>
      </c>
      <c r="F56" s="9">
        <f t="shared" si="18"/>
        <v>166.47019192044627</v>
      </c>
      <c r="G56" s="9">
        <f t="shared" si="18"/>
        <v>113.35986350741587</v>
      </c>
      <c r="H56" s="9">
        <f t="shared" si="18"/>
        <v>181.15480844171907</v>
      </c>
      <c r="I56" s="9">
        <f t="shared" si="18"/>
        <v>-231.68989897736355</v>
      </c>
      <c r="J56" s="9">
        <f t="shared" si="18"/>
        <v>0</v>
      </c>
      <c r="K56" t="s">
        <v>23</v>
      </c>
      <c r="L56" s="9">
        <f>L55-L54</f>
        <v>0</v>
      </c>
      <c r="M56" s="9">
        <f t="shared" ref="M56:R56" si="19">M55-M54</f>
        <v>4.4577019043503014</v>
      </c>
      <c r="N56" s="9">
        <f t="shared" si="19"/>
        <v>173.87073471621966</v>
      </c>
      <c r="O56" s="9">
        <f t="shared" si="19"/>
        <v>99.402427441948362</v>
      </c>
      <c r="P56" s="9">
        <f t="shared" si="19"/>
        <v>200.15876843974547</v>
      </c>
      <c r="Q56" s="9">
        <f t="shared" si="19"/>
        <v>-251.40610848112192</v>
      </c>
      <c r="R56" s="9">
        <f t="shared" si="19"/>
        <v>0</v>
      </c>
      <c r="S56" t="s">
        <v>23</v>
      </c>
    </row>
  </sheetData>
  <mergeCells count="14">
    <mergeCell ref="D1:J1"/>
    <mergeCell ref="D24:J24"/>
    <mergeCell ref="D36:J36"/>
    <mergeCell ref="D2:J2"/>
    <mergeCell ref="D14:J14"/>
    <mergeCell ref="D26:J26"/>
    <mergeCell ref="D37:J37"/>
    <mergeCell ref="D12:J12"/>
    <mergeCell ref="D47:J47"/>
    <mergeCell ref="L47:R47"/>
    <mergeCell ref="K4:K10"/>
    <mergeCell ref="K16:K22"/>
    <mergeCell ref="K28:K34"/>
    <mergeCell ref="K39:K4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1"/>
  <sheetViews>
    <sheetView showGridLines="0" workbookViewId="0"/>
  </sheetViews>
  <sheetFormatPr defaultRowHeight="15" x14ac:dyDescent="0.25"/>
  <cols>
    <col min="1" max="1" width="4.28515625" bestFit="1" customWidth="1"/>
    <col min="2" max="2" width="10.5703125" bestFit="1" customWidth="1"/>
  </cols>
  <sheetData>
    <row r="1" spans="1:2" x14ac:dyDescent="0.25">
      <c r="A1" t="s">
        <v>28</v>
      </c>
      <c r="B1" t="s">
        <v>27</v>
      </c>
    </row>
    <row r="2" spans="1:2" x14ac:dyDescent="0.25">
      <c r="A2">
        <v>1</v>
      </c>
      <c r="B2" s="11">
        <v>24.55</v>
      </c>
    </row>
    <row r="3" spans="1:2" x14ac:dyDescent="0.25">
      <c r="A3">
        <v>2</v>
      </c>
      <c r="B3" s="11">
        <v>23.84</v>
      </c>
    </row>
    <row r="4" spans="1:2" x14ac:dyDescent="0.25">
      <c r="A4">
        <v>3</v>
      </c>
      <c r="B4" s="11">
        <v>23.75</v>
      </c>
    </row>
    <row r="5" spans="1:2" x14ac:dyDescent="0.25">
      <c r="A5">
        <v>4</v>
      </c>
      <c r="B5" s="11">
        <v>23.85</v>
      </c>
    </row>
    <row r="6" spans="1:2" x14ac:dyDescent="0.25">
      <c r="A6">
        <v>5</v>
      </c>
      <c r="B6" s="11">
        <v>24.02</v>
      </c>
    </row>
    <row r="7" spans="1:2" x14ac:dyDescent="0.25">
      <c r="A7">
        <v>6</v>
      </c>
      <c r="B7" s="11">
        <v>23.75</v>
      </c>
    </row>
    <row r="8" spans="1:2" x14ac:dyDescent="0.25">
      <c r="A8">
        <v>7</v>
      </c>
      <c r="B8" s="11">
        <v>23.8</v>
      </c>
    </row>
    <row r="9" spans="1:2" x14ac:dyDescent="0.25">
      <c r="A9">
        <v>8</v>
      </c>
      <c r="B9" s="11">
        <v>24.78</v>
      </c>
    </row>
    <row r="10" spans="1:2" x14ac:dyDescent="0.25">
      <c r="A10">
        <v>9</v>
      </c>
      <c r="B10" s="11">
        <v>24.1</v>
      </c>
    </row>
    <row r="11" spans="1:2" x14ac:dyDescent="0.25">
      <c r="A11">
        <v>10</v>
      </c>
      <c r="B11" s="11">
        <v>23.97</v>
      </c>
    </row>
    <row r="12" spans="1:2" x14ac:dyDescent="0.25">
      <c r="A12">
        <v>11</v>
      </c>
      <c r="B12" s="11">
        <v>23.37</v>
      </c>
    </row>
    <row r="13" spans="1:2" x14ac:dyDescent="0.25">
      <c r="A13">
        <v>12</v>
      </c>
      <c r="B13" s="11">
        <v>23.37</v>
      </c>
    </row>
    <row r="14" spans="1:2" x14ac:dyDescent="0.25">
      <c r="A14">
        <v>13</v>
      </c>
      <c r="B14" s="11">
        <v>24.14</v>
      </c>
    </row>
    <row r="15" spans="1:2" x14ac:dyDescent="0.25">
      <c r="A15">
        <v>14</v>
      </c>
      <c r="B15" s="11">
        <v>24.52</v>
      </c>
    </row>
    <row r="16" spans="1:2" x14ac:dyDescent="0.25">
      <c r="A16">
        <v>15</v>
      </c>
      <c r="B16" s="11">
        <v>24.6</v>
      </c>
    </row>
    <row r="17" spans="1:2" x14ac:dyDescent="0.25">
      <c r="A17">
        <v>16</v>
      </c>
      <c r="B17" s="11">
        <v>24.4</v>
      </c>
    </row>
    <row r="18" spans="1:2" x14ac:dyDescent="0.25">
      <c r="A18">
        <v>17</v>
      </c>
      <c r="B18" s="11">
        <v>24.71</v>
      </c>
    </row>
    <row r="19" spans="1:2" x14ac:dyDescent="0.25">
      <c r="A19">
        <v>18</v>
      </c>
      <c r="B19" s="11">
        <v>25.35</v>
      </c>
    </row>
    <row r="20" spans="1:2" x14ac:dyDescent="0.25">
      <c r="A20">
        <v>19</v>
      </c>
      <c r="B20" s="11">
        <v>25.82</v>
      </c>
    </row>
    <row r="21" spans="1:2" x14ac:dyDescent="0.25">
      <c r="A21">
        <v>20</v>
      </c>
      <c r="B21" s="11">
        <v>26.05</v>
      </c>
    </row>
    <row r="22" spans="1:2" x14ac:dyDescent="0.25">
      <c r="A22">
        <v>21</v>
      </c>
      <c r="B22" s="11">
        <v>25.47</v>
      </c>
    </row>
    <row r="23" spans="1:2" x14ac:dyDescent="0.25">
      <c r="A23">
        <v>22</v>
      </c>
      <c r="B23" s="11">
        <v>25.97</v>
      </c>
    </row>
    <row r="24" spans="1:2" x14ac:dyDescent="0.25">
      <c r="A24">
        <v>23</v>
      </c>
      <c r="B24" s="11">
        <v>26.14</v>
      </c>
    </row>
    <row r="25" spans="1:2" x14ac:dyDescent="0.25">
      <c r="A25">
        <v>24</v>
      </c>
      <c r="B25" s="11">
        <v>27.65</v>
      </c>
    </row>
    <row r="26" spans="1:2" x14ac:dyDescent="0.25">
      <c r="A26">
        <v>25</v>
      </c>
      <c r="B26" s="11">
        <v>28.46</v>
      </c>
    </row>
    <row r="27" spans="1:2" x14ac:dyDescent="0.25">
      <c r="A27">
        <v>26</v>
      </c>
      <c r="B27" s="11">
        <v>28.12</v>
      </c>
    </row>
    <row r="28" spans="1:2" x14ac:dyDescent="0.25">
      <c r="A28">
        <v>27</v>
      </c>
      <c r="B28" s="11">
        <v>27.13</v>
      </c>
    </row>
    <row r="29" spans="1:2" x14ac:dyDescent="0.25">
      <c r="A29">
        <v>28</v>
      </c>
      <c r="B29" s="11">
        <v>27.8</v>
      </c>
    </row>
    <row r="30" spans="1:2" x14ac:dyDescent="0.25">
      <c r="A30">
        <v>29</v>
      </c>
      <c r="B30" s="11">
        <v>27.97</v>
      </c>
    </row>
    <row r="31" spans="1:2" x14ac:dyDescent="0.25">
      <c r="A31">
        <v>30</v>
      </c>
      <c r="B31" s="11">
        <v>27</v>
      </c>
    </row>
    <row r="32" spans="1:2" x14ac:dyDescent="0.25">
      <c r="A32">
        <v>31</v>
      </c>
      <c r="B32" s="11">
        <v>27.49</v>
      </c>
    </row>
    <row r="33" spans="1:2" x14ac:dyDescent="0.25">
      <c r="A33">
        <v>32</v>
      </c>
      <c r="B33" s="11">
        <v>27.74</v>
      </c>
    </row>
    <row r="34" spans="1:2" x14ac:dyDescent="0.25">
      <c r="A34">
        <v>33</v>
      </c>
      <c r="B34" s="11">
        <v>27.42</v>
      </c>
    </row>
    <row r="35" spans="1:2" x14ac:dyDescent="0.25">
      <c r="A35">
        <v>34</v>
      </c>
      <c r="B35" s="11">
        <v>27.36</v>
      </c>
    </row>
    <row r="36" spans="1:2" x14ac:dyDescent="0.25">
      <c r="A36">
        <v>35</v>
      </c>
      <c r="B36" s="11">
        <v>27.4</v>
      </c>
    </row>
    <row r="37" spans="1:2" x14ac:dyDescent="0.25">
      <c r="A37">
        <v>36</v>
      </c>
      <c r="B37" s="11">
        <v>27.56</v>
      </c>
    </row>
    <row r="38" spans="1:2" x14ac:dyDescent="0.25">
      <c r="A38">
        <v>37</v>
      </c>
      <c r="B38" s="11">
        <v>27.35</v>
      </c>
    </row>
    <row r="39" spans="1:2" x14ac:dyDescent="0.25">
      <c r="A39">
        <v>38</v>
      </c>
      <c r="B39" s="11">
        <v>27.4</v>
      </c>
    </row>
    <row r="40" spans="1:2" x14ac:dyDescent="0.25">
      <c r="A40">
        <v>39</v>
      </c>
      <c r="B40" s="11">
        <v>27.8</v>
      </c>
    </row>
    <row r="41" spans="1:2" x14ac:dyDescent="0.25">
      <c r="A41">
        <v>40</v>
      </c>
      <c r="B41" s="11">
        <v>27.79</v>
      </c>
    </row>
    <row r="42" spans="1:2" x14ac:dyDescent="0.25">
      <c r="A42">
        <v>41</v>
      </c>
      <c r="B42" s="11">
        <v>27.24</v>
      </c>
    </row>
    <row r="43" spans="1:2" x14ac:dyDescent="0.25">
      <c r="A43">
        <v>42</v>
      </c>
      <c r="B43" s="11">
        <v>28.03</v>
      </c>
    </row>
    <row r="44" spans="1:2" x14ac:dyDescent="0.25">
      <c r="A44">
        <v>43</v>
      </c>
      <c r="B44" s="11">
        <v>28.9</v>
      </c>
    </row>
    <row r="45" spans="1:2" x14ac:dyDescent="0.25">
      <c r="A45">
        <v>44</v>
      </c>
      <c r="B45" s="11">
        <v>29.34</v>
      </c>
    </row>
    <row r="46" spans="1:2" x14ac:dyDescent="0.25">
      <c r="A46">
        <v>45</v>
      </c>
      <c r="B46" s="11">
        <v>29.88</v>
      </c>
    </row>
    <row r="47" spans="1:2" x14ac:dyDescent="0.25">
      <c r="A47">
        <v>46</v>
      </c>
      <c r="B47" s="11">
        <v>29.52</v>
      </c>
    </row>
    <row r="48" spans="1:2" x14ac:dyDescent="0.25">
      <c r="A48">
        <v>47</v>
      </c>
      <c r="B48" s="11">
        <v>31.36</v>
      </c>
    </row>
    <row r="49" spans="1:2" x14ac:dyDescent="0.25">
      <c r="A49">
        <v>48</v>
      </c>
      <c r="B49" s="11">
        <v>33.270000000000003</v>
      </c>
    </row>
    <row r="50" spans="1:2" x14ac:dyDescent="0.25">
      <c r="A50">
        <v>49</v>
      </c>
      <c r="B50" s="11">
        <v>32.840000000000003</v>
      </c>
    </row>
    <row r="51" spans="1:2" x14ac:dyDescent="0.25">
      <c r="A51">
        <v>50</v>
      </c>
      <c r="B51" s="11">
        <v>30.9</v>
      </c>
    </row>
    <row r="52" spans="1:2" x14ac:dyDescent="0.25">
      <c r="A52">
        <v>51</v>
      </c>
      <c r="B52" s="11">
        <v>31.05</v>
      </c>
    </row>
    <row r="53" spans="1:2" x14ac:dyDescent="0.25">
      <c r="A53">
        <v>52</v>
      </c>
      <c r="B53" s="11">
        <v>30.7</v>
      </c>
    </row>
    <row r="54" spans="1:2" x14ac:dyDescent="0.25">
      <c r="A54">
        <v>53</v>
      </c>
      <c r="B54" s="11">
        <v>29.84</v>
      </c>
    </row>
    <row r="55" spans="1:2" x14ac:dyDescent="0.25">
      <c r="A55">
        <v>54</v>
      </c>
      <c r="B55" s="11">
        <v>29.72</v>
      </c>
    </row>
    <row r="56" spans="1:2" x14ac:dyDescent="0.25">
      <c r="A56">
        <v>55</v>
      </c>
      <c r="B56" s="11">
        <v>30.01</v>
      </c>
    </row>
    <row r="57" spans="1:2" x14ac:dyDescent="0.25">
      <c r="A57">
        <v>56</v>
      </c>
      <c r="B57" s="11">
        <v>29.96</v>
      </c>
    </row>
    <row r="58" spans="1:2" x14ac:dyDescent="0.25">
      <c r="A58">
        <v>57</v>
      </c>
      <c r="B58" s="11">
        <v>29.41</v>
      </c>
    </row>
    <row r="59" spans="1:2" x14ac:dyDescent="0.25">
      <c r="A59">
        <v>58</v>
      </c>
      <c r="B59" s="11">
        <v>30.17</v>
      </c>
    </row>
    <row r="60" spans="1:2" x14ac:dyDescent="0.25">
      <c r="A60">
        <v>59</v>
      </c>
      <c r="B60" s="11">
        <v>31.12</v>
      </c>
    </row>
    <row r="61" spans="1:2" x14ac:dyDescent="0.25">
      <c r="A61">
        <v>60</v>
      </c>
      <c r="B61" s="11">
        <v>31.01</v>
      </c>
    </row>
    <row r="62" spans="1:2" x14ac:dyDescent="0.25">
      <c r="A62">
        <v>61</v>
      </c>
      <c r="B62" s="11">
        <v>31.72</v>
      </c>
    </row>
    <row r="63" spans="1:2" x14ac:dyDescent="0.25">
      <c r="A63">
        <v>62</v>
      </c>
      <c r="B63" s="11">
        <v>31.62</v>
      </c>
    </row>
    <row r="64" spans="1:2" x14ac:dyDescent="0.25">
      <c r="A64">
        <v>63</v>
      </c>
      <c r="B64" s="11">
        <v>32.14</v>
      </c>
    </row>
    <row r="65" spans="1:2" x14ac:dyDescent="0.25">
      <c r="A65">
        <v>64</v>
      </c>
      <c r="B65" s="11">
        <v>32.619999999999997</v>
      </c>
    </row>
    <row r="66" spans="1:2" x14ac:dyDescent="0.25">
      <c r="A66">
        <v>65</v>
      </c>
      <c r="B66" s="11">
        <v>32.82</v>
      </c>
    </row>
    <row r="67" spans="1:2" x14ac:dyDescent="0.25">
      <c r="A67">
        <v>66</v>
      </c>
      <c r="B67" s="11">
        <v>32.840000000000003</v>
      </c>
    </row>
    <row r="68" spans="1:2" x14ac:dyDescent="0.25">
      <c r="A68">
        <v>67</v>
      </c>
      <c r="B68" s="11">
        <v>31.92</v>
      </c>
    </row>
    <row r="69" spans="1:2" x14ac:dyDescent="0.25">
      <c r="A69">
        <v>68</v>
      </c>
      <c r="B69" s="11">
        <v>31.71</v>
      </c>
    </row>
    <row r="70" spans="1:2" x14ac:dyDescent="0.25">
      <c r="A70">
        <v>69</v>
      </c>
      <c r="B70" s="11">
        <v>31.09</v>
      </c>
    </row>
    <row r="71" spans="1:2" x14ac:dyDescent="0.25">
      <c r="A71">
        <v>70</v>
      </c>
      <c r="B71" s="11">
        <v>32.24</v>
      </c>
    </row>
    <row r="72" spans="1:2" x14ac:dyDescent="0.25">
      <c r="A72">
        <v>71</v>
      </c>
      <c r="B72" s="11">
        <v>32.75</v>
      </c>
    </row>
    <row r="73" spans="1:2" x14ac:dyDescent="0.25">
      <c r="A73">
        <v>72</v>
      </c>
      <c r="B73" s="11">
        <v>32.75</v>
      </c>
    </row>
    <row r="74" spans="1:2" x14ac:dyDescent="0.25">
      <c r="A74">
        <v>73</v>
      </c>
      <c r="B74" s="11">
        <v>32.17</v>
      </c>
    </row>
    <row r="75" spans="1:2" x14ac:dyDescent="0.25">
      <c r="A75">
        <v>74</v>
      </c>
      <c r="B75" s="11">
        <v>32.03</v>
      </c>
    </row>
    <row r="76" spans="1:2" x14ac:dyDescent="0.25">
      <c r="A76">
        <v>75</v>
      </c>
      <c r="B76" s="11">
        <v>32.36</v>
      </c>
    </row>
    <row r="77" spans="1:2" x14ac:dyDescent="0.25">
      <c r="A77">
        <v>76</v>
      </c>
      <c r="B77" s="11">
        <v>32.130000000000003</v>
      </c>
    </row>
    <row r="78" spans="1:2" x14ac:dyDescent="0.25">
      <c r="A78">
        <v>77</v>
      </c>
      <c r="B78" s="11">
        <v>32.54</v>
      </c>
    </row>
    <row r="79" spans="1:2" x14ac:dyDescent="0.25">
      <c r="A79">
        <v>78</v>
      </c>
      <c r="B79" s="11">
        <v>31.75</v>
      </c>
    </row>
    <row r="80" spans="1:2" x14ac:dyDescent="0.25">
      <c r="A80">
        <v>79</v>
      </c>
      <c r="B80" s="11">
        <v>32.229999999999997</v>
      </c>
    </row>
    <row r="81" spans="1:2" x14ac:dyDescent="0.25">
      <c r="A81">
        <v>80</v>
      </c>
      <c r="B81" s="11">
        <v>31.88</v>
      </c>
    </row>
    <row r="82" spans="1:2" x14ac:dyDescent="0.25">
      <c r="A82">
        <v>81</v>
      </c>
      <c r="B82" s="11">
        <v>32.17</v>
      </c>
    </row>
    <row r="83" spans="1:2" x14ac:dyDescent="0.25">
      <c r="A83">
        <v>82</v>
      </c>
      <c r="B83" s="11">
        <v>32.18</v>
      </c>
    </row>
    <row r="84" spans="1:2" x14ac:dyDescent="0.25">
      <c r="A84">
        <v>83</v>
      </c>
      <c r="B84" s="11">
        <v>31.95</v>
      </c>
    </row>
    <row r="85" spans="1:2" x14ac:dyDescent="0.25">
      <c r="A85">
        <v>84</v>
      </c>
      <c r="B85" s="11">
        <v>31.95</v>
      </c>
    </row>
    <row r="86" spans="1:2" x14ac:dyDescent="0.25">
      <c r="A86">
        <v>85</v>
      </c>
      <c r="B86" s="11">
        <v>31.54</v>
      </c>
    </row>
    <row r="87" spans="1:2" x14ac:dyDescent="0.25">
      <c r="A87">
        <v>86</v>
      </c>
      <c r="B87" s="11">
        <v>32.04</v>
      </c>
    </row>
    <row r="88" spans="1:2" x14ac:dyDescent="0.25">
      <c r="A88">
        <v>87</v>
      </c>
      <c r="B88" s="11">
        <v>32.21</v>
      </c>
    </row>
    <row r="89" spans="1:2" x14ac:dyDescent="0.25">
      <c r="A89">
        <v>88</v>
      </c>
      <c r="B89" s="11">
        <v>32.4</v>
      </c>
    </row>
    <row r="90" spans="1:2" x14ac:dyDescent="0.25">
      <c r="A90">
        <v>89</v>
      </c>
      <c r="B90" s="11">
        <v>33.299999999999997</v>
      </c>
    </row>
    <row r="91" spans="1:2" x14ac:dyDescent="0.25">
      <c r="A91">
        <v>90</v>
      </c>
      <c r="B91" s="11">
        <v>32.69</v>
      </c>
    </row>
    <row r="92" spans="1:2" x14ac:dyDescent="0.25">
      <c r="A92">
        <v>91</v>
      </c>
      <c r="B92" s="11">
        <v>33.03</v>
      </c>
    </row>
    <row r="93" spans="1:2" x14ac:dyDescent="0.25">
      <c r="A93">
        <v>92</v>
      </c>
      <c r="B93" s="11">
        <v>32.51</v>
      </c>
    </row>
    <row r="94" spans="1:2" x14ac:dyDescent="0.25">
      <c r="A94">
        <v>93</v>
      </c>
      <c r="B94" s="11">
        <v>33.020000000000003</v>
      </c>
    </row>
    <row r="95" spans="1:2" x14ac:dyDescent="0.25">
      <c r="A95">
        <v>94</v>
      </c>
      <c r="B95" s="11">
        <v>33.22</v>
      </c>
    </row>
    <row r="96" spans="1:2" x14ac:dyDescent="0.25">
      <c r="A96">
        <v>95</v>
      </c>
      <c r="B96" s="11">
        <v>33.51</v>
      </c>
    </row>
    <row r="97" spans="1:2" x14ac:dyDescent="0.25">
      <c r="A97">
        <v>96</v>
      </c>
      <c r="B97" s="11">
        <v>33.17</v>
      </c>
    </row>
    <row r="98" spans="1:2" x14ac:dyDescent="0.25">
      <c r="A98">
        <v>97</v>
      </c>
      <c r="B98" s="11">
        <v>33.659999999999997</v>
      </c>
    </row>
    <row r="99" spans="1:2" x14ac:dyDescent="0.25">
      <c r="A99">
        <v>98</v>
      </c>
      <c r="B99" s="11">
        <v>33.44</v>
      </c>
    </row>
    <row r="100" spans="1:2" x14ac:dyDescent="0.25">
      <c r="A100">
        <v>99</v>
      </c>
      <c r="B100" s="11">
        <v>32.21</v>
      </c>
    </row>
    <row r="101" spans="1:2" x14ac:dyDescent="0.25">
      <c r="A101">
        <v>100</v>
      </c>
      <c r="B101" s="11">
        <v>31.98</v>
      </c>
    </row>
    <row r="102" spans="1:2" x14ac:dyDescent="0.25">
      <c r="A102">
        <v>101</v>
      </c>
      <c r="B102" s="11">
        <v>31.2</v>
      </c>
    </row>
    <row r="103" spans="1:2" x14ac:dyDescent="0.25">
      <c r="A103">
        <v>102</v>
      </c>
      <c r="B103" s="11">
        <v>32.06</v>
      </c>
    </row>
    <row r="104" spans="1:2" x14ac:dyDescent="0.25">
      <c r="A104">
        <v>103</v>
      </c>
      <c r="B104" s="11">
        <v>33.08</v>
      </c>
    </row>
    <row r="105" spans="1:2" x14ac:dyDescent="0.25">
      <c r="A105">
        <v>104</v>
      </c>
      <c r="B105" s="11">
        <v>32.57</v>
      </c>
    </row>
    <row r="106" spans="1:2" x14ac:dyDescent="0.25">
      <c r="A106">
        <v>105</v>
      </c>
      <c r="B106" s="11">
        <v>33.19</v>
      </c>
    </row>
    <row r="107" spans="1:2" x14ac:dyDescent="0.25">
      <c r="A107">
        <v>106</v>
      </c>
      <c r="B107" s="11">
        <v>32.94</v>
      </c>
    </row>
    <row r="108" spans="1:2" x14ac:dyDescent="0.25">
      <c r="A108">
        <v>107</v>
      </c>
      <c r="B108" s="11">
        <v>32.44</v>
      </c>
    </row>
    <row r="109" spans="1:2" x14ac:dyDescent="0.25">
      <c r="A109">
        <v>108</v>
      </c>
      <c r="B109" s="11">
        <v>32.39</v>
      </c>
    </row>
    <row r="110" spans="1:2" x14ac:dyDescent="0.25">
      <c r="A110">
        <v>109</v>
      </c>
      <c r="B110" s="11">
        <v>32.619999999999997</v>
      </c>
    </row>
    <row r="111" spans="1:2" x14ac:dyDescent="0.25">
      <c r="A111">
        <v>110</v>
      </c>
      <c r="B111" s="11">
        <v>31.75</v>
      </c>
    </row>
    <row r="112" spans="1:2" x14ac:dyDescent="0.25">
      <c r="A112">
        <v>111</v>
      </c>
      <c r="B112" s="11">
        <v>31.38</v>
      </c>
    </row>
    <row r="113" spans="1:2" x14ac:dyDescent="0.25">
      <c r="A113">
        <v>112</v>
      </c>
      <c r="B113" s="11">
        <v>31.3</v>
      </c>
    </row>
    <row r="114" spans="1:2" x14ac:dyDescent="0.25">
      <c r="A114">
        <v>113</v>
      </c>
      <c r="B114" s="11">
        <v>30.89</v>
      </c>
    </row>
    <row r="115" spans="1:2" x14ac:dyDescent="0.25">
      <c r="A115">
        <v>114</v>
      </c>
      <c r="B115" s="11">
        <v>29.9</v>
      </c>
    </row>
    <row r="116" spans="1:2" x14ac:dyDescent="0.25">
      <c r="A116">
        <v>115</v>
      </c>
      <c r="B116" s="11">
        <v>29.74</v>
      </c>
    </row>
    <row r="117" spans="1:2" x14ac:dyDescent="0.25">
      <c r="A117">
        <v>116</v>
      </c>
      <c r="B117" s="11">
        <v>30.18</v>
      </c>
    </row>
    <row r="118" spans="1:2" x14ac:dyDescent="0.25">
      <c r="A118">
        <v>117</v>
      </c>
      <c r="B118" s="11">
        <v>30.53</v>
      </c>
    </row>
    <row r="119" spans="1:2" x14ac:dyDescent="0.25">
      <c r="A119">
        <v>118</v>
      </c>
      <c r="B119" s="11">
        <v>31.17</v>
      </c>
    </row>
    <row r="120" spans="1:2" x14ac:dyDescent="0.25">
      <c r="A120">
        <v>119</v>
      </c>
      <c r="B120" s="11">
        <v>31.73</v>
      </c>
    </row>
    <row r="121" spans="1:2" x14ac:dyDescent="0.25">
      <c r="A121">
        <v>120</v>
      </c>
      <c r="B121" s="11">
        <v>31.83</v>
      </c>
    </row>
    <row r="122" spans="1:2" x14ac:dyDescent="0.25">
      <c r="A122">
        <v>121</v>
      </c>
      <c r="B122" s="11">
        <v>32.54</v>
      </c>
    </row>
    <row r="123" spans="1:2" x14ac:dyDescent="0.25">
      <c r="A123">
        <v>122</v>
      </c>
      <c r="B123" s="11">
        <v>33.14</v>
      </c>
    </row>
    <row r="124" spans="1:2" x14ac:dyDescent="0.25">
      <c r="A124">
        <v>123</v>
      </c>
      <c r="B124" s="11">
        <v>34.28</v>
      </c>
    </row>
    <row r="125" spans="1:2" x14ac:dyDescent="0.25">
      <c r="A125">
        <v>124</v>
      </c>
      <c r="B125" s="11">
        <v>34.99</v>
      </c>
    </row>
    <row r="126" spans="1:2" x14ac:dyDescent="0.25">
      <c r="A126">
        <v>125</v>
      </c>
      <c r="B126" s="11">
        <v>33.93</v>
      </c>
    </row>
    <row r="127" spans="1:2" x14ac:dyDescent="0.25">
      <c r="A127">
        <v>126</v>
      </c>
      <c r="B127" s="11">
        <v>34.909999999999997</v>
      </c>
    </row>
    <row r="128" spans="1:2" x14ac:dyDescent="0.25">
      <c r="A128">
        <v>127</v>
      </c>
      <c r="B128" s="11">
        <v>33.770000000000003</v>
      </c>
    </row>
    <row r="129" spans="1:2" x14ac:dyDescent="0.25">
      <c r="A129">
        <v>128</v>
      </c>
      <c r="B129" s="11">
        <v>34.880000000000003</v>
      </c>
    </row>
    <row r="130" spans="1:2" x14ac:dyDescent="0.25">
      <c r="A130">
        <v>129</v>
      </c>
      <c r="B130" s="11">
        <v>36.04</v>
      </c>
    </row>
    <row r="131" spans="1:2" x14ac:dyDescent="0.25">
      <c r="A131">
        <v>130</v>
      </c>
      <c r="B131" s="11">
        <v>36.31</v>
      </c>
    </row>
    <row r="132" spans="1:2" x14ac:dyDescent="0.25">
      <c r="A132">
        <v>131</v>
      </c>
      <c r="B132" s="11">
        <v>37.44</v>
      </c>
    </row>
    <row r="133" spans="1:2" x14ac:dyDescent="0.25">
      <c r="A133">
        <v>132</v>
      </c>
      <c r="B133" s="11">
        <v>37.24</v>
      </c>
    </row>
    <row r="134" spans="1:2" x14ac:dyDescent="0.25">
      <c r="A134">
        <v>133</v>
      </c>
      <c r="B134" s="11">
        <v>36.79</v>
      </c>
    </row>
    <row r="135" spans="1:2" x14ac:dyDescent="0.25">
      <c r="A135">
        <v>134</v>
      </c>
      <c r="B135" s="11">
        <v>36.909999999999997</v>
      </c>
    </row>
    <row r="136" spans="1:2" x14ac:dyDescent="0.25">
      <c r="A136">
        <v>135</v>
      </c>
      <c r="B136" s="11">
        <v>37.83</v>
      </c>
    </row>
    <row r="137" spans="1:2" x14ac:dyDescent="0.25">
      <c r="A137">
        <v>136</v>
      </c>
      <c r="B137" s="11">
        <v>38.07</v>
      </c>
    </row>
    <row r="138" spans="1:2" x14ac:dyDescent="0.25">
      <c r="A138">
        <v>137</v>
      </c>
      <c r="B138" s="11">
        <v>39.57</v>
      </c>
    </row>
    <row r="139" spans="1:2" x14ac:dyDescent="0.25">
      <c r="A139">
        <v>138</v>
      </c>
      <c r="B139" s="11">
        <v>40.299999999999997</v>
      </c>
    </row>
    <row r="140" spans="1:2" x14ac:dyDescent="0.25">
      <c r="A140">
        <v>139</v>
      </c>
      <c r="B140" s="11">
        <v>39.86</v>
      </c>
    </row>
    <row r="141" spans="1:2" x14ac:dyDescent="0.25">
      <c r="A141">
        <v>140</v>
      </c>
      <c r="B141" s="11">
        <v>40.54</v>
      </c>
    </row>
    <row r="142" spans="1:2" x14ac:dyDescent="0.25">
      <c r="A142">
        <v>141</v>
      </c>
      <c r="B142" s="11">
        <v>40.47</v>
      </c>
    </row>
    <row r="143" spans="1:2" x14ac:dyDescent="0.25">
      <c r="A143">
        <v>142</v>
      </c>
      <c r="B143" s="11">
        <v>40.61</v>
      </c>
    </row>
    <row r="144" spans="1:2" x14ac:dyDescent="0.25">
      <c r="A144">
        <v>143</v>
      </c>
      <c r="B144" s="11">
        <v>40.409999999999997</v>
      </c>
    </row>
    <row r="145" spans="1:2" x14ac:dyDescent="0.25">
      <c r="A145">
        <v>144</v>
      </c>
      <c r="B145" s="11">
        <v>40.56</v>
      </c>
    </row>
    <row r="146" spans="1:2" x14ac:dyDescent="0.25">
      <c r="A146">
        <v>145</v>
      </c>
      <c r="B146" s="11">
        <v>40.32</v>
      </c>
    </row>
    <row r="147" spans="1:2" x14ac:dyDescent="0.25">
      <c r="A147">
        <v>146</v>
      </c>
      <c r="B147" s="11">
        <v>40.4</v>
      </c>
    </row>
    <row r="148" spans="1:2" x14ac:dyDescent="0.25">
      <c r="A148">
        <v>147</v>
      </c>
      <c r="B148" s="11">
        <v>39.61</v>
      </c>
    </row>
    <row r="149" spans="1:2" x14ac:dyDescent="0.25">
      <c r="A149">
        <v>148</v>
      </c>
      <c r="B149" s="11">
        <v>37.68</v>
      </c>
    </row>
    <row r="150" spans="1:2" x14ac:dyDescent="0.25">
      <c r="A150">
        <v>149</v>
      </c>
      <c r="B150" s="11">
        <v>37.53</v>
      </c>
    </row>
    <row r="151" spans="1:2" x14ac:dyDescent="0.25">
      <c r="A151">
        <v>150</v>
      </c>
      <c r="B151" s="11">
        <v>37.6</v>
      </c>
    </row>
    <row r="152" spans="1:2" x14ac:dyDescent="0.25">
      <c r="A152">
        <v>151</v>
      </c>
      <c r="B152" s="11">
        <v>38.090000000000003</v>
      </c>
    </row>
    <row r="153" spans="1:2" x14ac:dyDescent="0.25">
      <c r="A153">
        <v>152</v>
      </c>
      <c r="B153" s="11">
        <v>37.909999999999997</v>
      </c>
    </row>
    <row r="154" spans="1:2" x14ac:dyDescent="0.25">
      <c r="A154">
        <v>153</v>
      </c>
      <c r="B154" s="11">
        <v>37.770000000000003</v>
      </c>
    </row>
    <row r="155" spans="1:2" x14ac:dyDescent="0.25">
      <c r="A155">
        <v>154</v>
      </c>
      <c r="B155" s="11">
        <v>37.729999999999997</v>
      </c>
    </row>
    <row r="156" spans="1:2" x14ac:dyDescent="0.25">
      <c r="A156">
        <v>155</v>
      </c>
      <c r="B156" s="11">
        <v>36.92</v>
      </c>
    </row>
    <row r="157" spans="1:2" x14ac:dyDescent="0.25">
      <c r="A157">
        <v>156</v>
      </c>
      <c r="B157" s="11">
        <v>36.6</v>
      </c>
    </row>
    <row r="158" spans="1:2" x14ac:dyDescent="0.25">
      <c r="A158">
        <v>157</v>
      </c>
      <c r="B158" s="11">
        <v>36.72</v>
      </c>
    </row>
    <row r="159" spans="1:2" x14ac:dyDescent="0.25">
      <c r="A159">
        <v>158</v>
      </c>
      <c r="B159" s="11">
        <v>35.47</v>
      </c>
    </row>
    <row r="160" spans="1:2" x14ac:dyDescent="0.25">
      <c r="A160">
        <v>159</v>
      </c>
      <c r="B160" s="11">
        <v>36.36</v>
      </c>
    </row>
    <row r="161" spans="1:2" x14ac:dyDescent="0.25">
      <c r="A161">
        <v>160</v>
      </c>
      <c r="B161" s="11">
        <v>37.549999999999997</v>
      </c>
    </row>
    <row r="162" spans="1:2" x14ac:dyDescent="0.25">
      <c r="A162">
        <v>161</v>
      </c>
      <c r="B162" s="11">
        <v>37.17</v>
      </c>
    </row>
    <row r="163" spans="1:2" x14ac:dyDescent="0.25">
      <c r="A163">
        <v>162</v>
      </c>
      <c r="B163" s="11">
        <v>38.22</v>
      </c>
    </row>
    <row r="164" spans="1:2" x14ac:dyDescent="0.25">
      <c r="A164">
        <v>163</v>
      </c>
      <c r="B164" s="11">
        <v>38.24</v>
      </c>
    </row>
    <row r="165" spans="1:2" x14ac:dyDescent="0.25">
      <c r="A165">
        <v>164</v>
      </c>
      <c r="B165" s="11">
        <v>39.9</v>
      </c>
    </row>
    <row r="166" spans="1:2" x14ac:dyDescent="0.25">
      <c r="A166">
        <v>165</v>
      </c>
      <c r="B166" s="11">
        <v>40.020000000000003</v>
      </c>
    </row>
    <row r="167" spans="1:2" x14ac:dyDescent="0.25">
      <c r="A167">
        <v>166</v>
      </c>
      <c r="B167" s="11">
        <v>40.46</v>
      </c>
    </row>
    <row r="168" spans="1:2" x14ac:dyDescent="0.25">
      <c r="A168">
        <v>167</v>
      </c>
      <c r="B168" s="11">
        <v>39.299999999999997</v>
      </c>
    </row>
    <row r="169" spans="1:2" x14ac:dyDescent="0.25">
      <c r="A169">
        <v>168</v>
      </c>
      <c r="B169" s="11">
        <v>37.85</v>
      </c>
    </row>
    <row r="170" spans="1:2" x14ac:dyDescent="0.25">
      <c r="A170">
        <v>169</v>
      </c>
      <c r="B170" s="11">
        <v>39.54</v>
      </c>
    </row>
    <row r="171" spans="1:2" x14ac:dyDescent="0.25">
      <c r="A171">
        <v>170</v>
      </c>
      <c r="B171" s="11">
        <v>38.75</v>
      </c>
    </row>
    <row r="172" spans="1:2" x14ac:dyDescent="0.25">
      <c r="A172">
        <v>171</v>
      </c>
      <c r="B172" s="11">
        <v>37.770000000000003</v>
      </c>
    </row>
    <row r="173" spans="1:2" x14ac:dyDescent="0.25">
      <c r="A173">
        <v>172</v>
      </c>
      <c r="B173" s="11">
        <v>37.79</v>
      </c>
    </row>
    <row r="174" spans="1:2" x14ac:dyDescent="0.25">
      <c r="A174">
        <v>173</v>
      </c>
      <c r="B174" s="11">
        <v>37.450000000000003</v>
      </c>
    </row>
    <row r="175" spans="1:2" x14ac:dyDescent="0.25">
      <c r="A175">
        <v>174</v>
      </c>
      <c r="B175" s="11">
        <v>38.090000000000003</v>
      </c>
    </row>
    <row r="176" spans="1:2" x14ac:dyDescent="0.25">
      <c r="A176">
        <v>175</v>
      </c>
      <c r="B176" s="11">
        <v>37.26</v>
      </c>
    </row>
    <row r="177" spans="1:2" x14ac:dyDescent="0.25">
      <c r="A177">
        <v>176</v>
      </c>
      <c r="B177" s="11">
        <v>36.28</v>
      </c>
    </row>
    <row r="178" spans="1:2" x14ac:dyDescent="0.25">
      <c r="A178">
        <v>177</v>
      </c>
      <c r="B178" s="11">
        <v>37.049999999999997</v>
      </c>
    </row>
    <row r="179" spans="1:2" x14ac:dyDescent="0.25">
      <c r="A179">
        <v>178</v>
      </c>
      <c r="B179" s="11">
        <v>37.200000000000003</v>
      </c>
    </row>
    <row r="180" spans="1:2" x14ac:dyDescent="0.25">
      <c r="A180">
        <v>179</v>
      </c>
      <c r="B180" s="11">
        <v>37.659999999999997</v>
      </c>
    </row>
    <row r="181" spans="1:2" x14ac:dyDescent="0.25">
      <c r="A181">
        <v>180</v>
      </c>
      <c r="B181" s="11">
        <v>36.659999999999997</v>
      </c>
    </row>
    <row r="182" spans="1:2" x14ac:dyDescent="0.25">
      <c r="A182">
        <v>181</v>
      </c>
      <c r="B182" s="11">
        <v>36.22</v>
      </c>
    </row>
    <row r="183" spans="1:2" x14ac:dyDescent="0.25">
      <c r="A183">
        <v>182</v>
      </c>
      <c r="B183" s="11">
        <v>35.369999999999997</v>
      </c>
    </row>
    <row r="184" spans="1:2" x14ac:dyDescent="0.25">
      <c r="A184">
        <v>183</v>
      </c>
      <c r="B184" s="11">
        <v>35.31</v>
      </c>
    </row>
    <row r="185" spans="1:2" x14ac:dyDescent="0.25">
      <c r="A185">
        <v>184</v>
      </c>
      <c r="B185" s="11">
        <v>36.68</v>
      </c>
    </row>
    <row r="186" spans="1:2" x14ac:dyDescent="0.25">
      <c r="A186">
        <v>185</v>
      </c>
      <c r="B186" s="11">
        <v>35.71</v>
      </c>
    </row>
    <row r="187" spans="1:2" x14ac:dyDescent="0.25">
      <c r="A187">
        <v>186</v>
      </c>
      <c r="B187" s="11">
        <v>37.85</v>
      </c>
    </row>
    <row r="188" spans="1:2" x14ac:dyDescent="0.25">
      <c r="A188">
        <v>187</v>
      </c>
      <c r="B188" s="11">
        <v>38.86</v>
      </c>
    </row>
    <row r="189" spans="1:2" x14ac:dyDescent="0.25">
      <c r="A189">
        <v>188</v>
      </c>
      <c r="B189" s="11">
        <v>39.520000000000003</v>
      </c>
    </row>
    <row r="190" spans="1:2" x14ac:dyDescent="0.25">
      <c r="A190">
        <v>189</v>
      </c>
      <c r="B190" s="11">
        <v>40.700000000000003</v>
      </c>
    </row>
    <row r="191" spans="1:2" x14ac:dyDescent="0.25">
      <c r="A191">
        <v>190</v>
      </c>
      <c r="B191" s="11">
        <v>41.07</v>
      </c>
    </row>
    <row r="192" spans="1:2" x14ac:dyDescent="0.25">
      <c r="A192">
        <v>191</v>
      </c>
      <c r="B192" s="11">
        <v>41.18</v>
      </c>
    </row>
    <row r="193" spans="1:2" x14ac:dyDescent="0.25">
      <c r="A193">
        <v>192</v>
      </c>
      <c r="B193" s="11">
        <v>40.630000000000003</v>
      </c>
    </row>
    <row r="194" spans="1:2" x14ac:dyDescent="0.25">
      <c r="A194">
        <v>193</v>
      </c>
      <c r="B194" s="11">
        <v>39.81</v>
      </c>
    </row>
    <row r="195" spans="1:2" x14ac:dyDescent="0.25">
      <c r="A195">
        <v>194</v>
      </c>
      <c r="B195" s="11">
        <v>38.94</v>
      </c>
    </row>
    <row r="196" spans="1:2" x14ac:dyDescent="0.25">
      <c r="A196">
        <v>195</v>
      </c>
      <c r="B196" s="11">
        <v>38.99</v>
      </c>
    </row>
    <row r="197" spans="1:2" x14ac:dyDescent="0.25">
      <c r="A197">
        <v>196</v>
      </c>
      <c r="B197" s="11">
        <v>38.25</v>
      </c>
    </row>
    <row r="198" spans="1:2" x14ac:dyDescent="0.25">
      <c r="A198">
        <v>197</v>
      </c>
      <c r="B198" s="11">
        <v>36.96</v>
      </c>
    </row>
    <row r="199" spans="1:2" x14ac:dyDescent="0.25">
      <c r="A199">
        <v>198</v>
      </c>
      <c r="B199" s="11">
        <v>37.159999999999997</v>
      </c>
    </row>
    <row r="200" spans="1:2" x14ac:dyDescent="0.25">
      <c r="A200">
        <v>199</v>
      </c>
      <c r="B200" s="11">
        <v>37.979999999999997</v>
      </c>
    </row>
    <row r="201" spans="1:2" x14ac:dyDescent="0.25">
      <c r="A201">
        <v>200</v>
      </c>
      <c r="B201" s="11">
        <v>37.83</v>
      </c>
    </row>
    <row r="202" spans="1:2" x14ac:dyDescent="0.25">
      <c r="A202">
        <v>201</v>
      </c>
      <c r="B202" s="11">
        <v>37.94</v>
      </c>
    </row>
    <row r="203" spans="1:2" x14ac:dyDescent="0.25">
      <c r="A203">
        <v>202</v>
      </c>
      <c r="B203" s="11">
        <v>37.630000000000003</v>
      </c>
    </row>
    <row r="204" spans="1:2" x14ac:dyDescent="0.25">
      <c r="A204">
        <v>203</v>
      </c>
      <c r="B204" s="11">
        <v>37.130000000000003</v>
      </c>
    </row>
    <row r="205" spans="1:2" x14ac:dyDescent="0.25">
      <c r="A205">
        <v>204</v>
      </c>
      <c r="B205" s="11">
        <v>37.18</v>
      </c>
    </row>
    <row r="206" spans="1:2" x14ac:dyDescent="0.25">
      <c r="A206">
        <v>205</v>
      </c>
      <c r="B206" s="11">
        <v>37.47</v>
      </c>
    </row>
    <row r="207" spans="1:2" x14ac:dyDescent="0.25">
      <c r="A207">
        <v>206</v>
      </c>
      <c r="B207" s="11">
        <v>38.65</v>
      </c>
    </row>
    <row r="208" spans="1:2" x14ac:dyDescent="0.25">
      <c r="A208">
        <v>207</v>
      </c>
      <c r="B208" s="11">
        <v>38.619999999999997</v>
      </c>
    </row>
    <row r="209" spans="1:2" x14ac:dyDescent="0.25">
      <c r="A209">
        <v>208</v>
      </c>
      <c r="B209" s="11">
        <v>39.33</v>
      </c>
    </row>
    <row r="210" spans="1:2" x14ac:dyDescent="0.25">
      <c r="A210">
        <v>209</v>
      </c>
      <c r="B210" s="11">
        <v>38.81</v>
      </c>
    </row>
    <row r="211" spans="1:2" x14ac:dyDescent="0.25">
      <c r="A211">
        <v>210</v>
      </c>
      <c r="B211" s="11">
        <v>38.83</v>
      </c>
    </row>
    <row r="212" spans="1:2" x14ac:dyDescent="0.25">
      <c r="A212">
        <v>211</v>
      </c>
      <c r="B212" s="11">
        <v>39.39</v>
      </c>
    </row>
    <row r="213" spans="1:2" x14ac:dyDescent="0.25">
      <c r="A213">
        <v>212</v>
      </c>
      <c r="B213" s="11">
        <v>40.64</v>
      </c>
    </row>
    <row r="214" spans="1:2" x14ac:dyDescent="0.25">
      <c r="A214">
        <v>213</v>
      </c>
      <c r="B214" s="11">
        <v>40.46</v>
      </c>
    </row>
    <row r="215" spans="1:2" x14ac:dyDescent="0.25">
      <c r="A215">
        <v>214</v>
      </c>
      <c r="B215" s="11">
        <v>42.14</v>
      </c>
    </row>
    <row r="216" spans="1:2" x14ac:dyDescent="0.25">
      <c r="A216">
        <v>215</v>
      </c>
      <c r="B216" s="11">
        <v>41.91</v>
      </c>
    </row>
    <row r="217" spans="1:2" x14ac:dyDescent="0.25">
      <c r="A217">
        <v>216</v>
      </c>
      <c r="B217" s="11">
        <v>42.87</v>
      </c>
    </row>
    <row r="218" spans="1:2" x14ac:dyDescent="0.25">
      <c r="A218">
        <v>217</v>
      </c>
      <c r="B218" s="11">
        <v>43.78</v>
      </c>
    </row>
    <row r="219" spans="1:2" x14ac:dyDescent="0.25">
      <c r="A219">
        <v>218</v>
      </c>
      <c r="B219" s="11">
        <v>44.71</v>
      </c>
    </row>
    <row r="220" spans="1:2" x14ac:dyDescent="0.25">
      <c r="A220">
        <v>219</v>
      </c>
      <c r="B220" s="11">
        <v>45.36</v>
      </c>
    </row>
    <row r="221" spans="1:2" x14ac:dyDescent="0.25">
      <c r="A221">
        <v>220</v>
      </c>
      <c r="B221" s="11">
        <v>45.9</v>
      </c>
    </row>
    <row r="222" spans="1:2" x14ac:dyDescent="0.25">
      <c r="A222">
        <v>221</v>
      </c>
      <c r="B222" s="11">
        <v>46.39</v>
      </c>
    </row>
    <row r="223" spans="1:2" x14ac:dyDescent="0.25">
      <c r="A223">
        <v>222</v>
      </c>
      <c r="B223" s="11">
        <v>46.78</v>
      </c>
    </row>
    <row r="224" spans="1:2" x14ac:dyDescent="0.25">
      <c r="A224">
        <v>223</v>
      </c>
      <c r="B224" s="11">
        <v>43.79</v>
      </c>
    </row>
    <row r="225" spans="1:2" x14ac:dyDescent="0.25">
      <c r="A225">
        <v>224</v>
      </c>
      <c r="B225" s="11">
        <v>42.59</v>
      </c>
    </row>
    <row r="226" spans="1:2" x14ac:dyDescent="0.25">
      <c r="A226">
        <v>225</v>
      </c>
      <c r="B226" s="11">
        <v>43.06</v>
      </c>
    </row>
    <row r="227" spans="1:2" x14ac:dyDescent="0.25">
      <c r="A227">
        <v>226</v>
      </c>
      <c r="B227" s="11">
        <v>43.05</v>
      </c>
    </row>
    <row r="228" spans="1:2" x14ac:dyDescent="0.25">
      <c r="A228">
        <v>227</v>
      </c>
      <c r="B228" s="11">
        <v>41.86</v>
      </c>
    </row>
    <row r="229" spans="1:2" x14ac:dyDescent="0.25">
      <c r="A229">
        <v>228</v>
      </c>
      <c r="B229" s="11">
        <v>42.86</v>
      </c>
    </row>
    <row r="230" spans="1:2" x14ac:dyDescent="0.25">
      <c r="A230">
        <v>229</v>
      </c>
      <c r="B230" s="11">
        <v>42.16</v>
      </c>
    </row>
    <row r="231" spans="1:2" x14ac:dyDescent="0.25">
      <c r="A231">
        <v>230</v>
      </c>
      <c r="B231" s="11">
        <v>39.89</v>
      </c>
    </row>
    <row r="232" spans="1:2" x14ac:dyDescent="0.25">
      <c r="A232">
        <v>231</v>
      </c>
      <c r="B232" s="11">
        <v>39.15</v>
      </c>
    </row>
    <row r="233" spans="1:2" x14ac:dyDescent="0.25">
      <c r="A233">
        <v>232</v>
      </c>
      <c r="B233" s="11">
        <v>37.840000000000003</v>
      </c>
    </row>
    <row r="234" spans="1:2" x14ac:dyDescent="0.25">
      <c r="A234">
        <v>233</v>
      </c>
      <c r="B234" s="11">
        <v>36.56</v>
      </c>
    </row>
    <row r="235" spans="1:2" x14ac:dyDescent="0.25">
      <c r="A235">
        <v>234</v>
      </c>
      <c r="B235" s="11">
        <v>37.15</v>
      </c>
    </row>
    <row r="236" spans="1:2" x14ac:dyDescent="0.25">
      <c r="A236">
        <v>235</v>
      </c>
      <c r="B236" s="11">
        <v>37.090000000000003</v>
      </c>
    </row>
    <row r="237" spans="1:2" x14ac:dyDescent="0.25">
      <c r="A237">
        <v>236</v>
      </c>
      <c r="B237" s="11">
        <v>38.56</v>
      </c>
    </row>
    <row r="238" spans="1:2" x14ac:dyDescent="0.25">
      <c r="A238">
        <v>237</v>
      </c>
      <c r="B238" s="11">
        <v>38.22</v>
      </c>
    </row>
    <row r="239" spans="1:2" x14ac:dyDescent="0.25">
      <c r="A239">
        <v>238</v>
      </c>
      <c r="B239" s="11">
        <v>38.270000000000003</v>
      </c>
    </row>
    <row r="240" spans="1:2" x14ac:dyDescent="0.25">
      <c r="A240">
        <v>239</v>
      </c>
      <c r="B240" s="11">
        <v>37.19</v>
      </c>
    </row>
    <row r="241" spans="1:2" x14ac:dyDescent="0.25">
      <c r="A241">
        <v>240</v>
      </c>
      <c r="B241" s="11">
        <v>37.24</v>
      </c>
    </row>
    <row r="242" spans="1:2" x14ac:dyDescent="0.25">
      <c r="A242">
        <v>241</v>
      </c>
      <c r="B242" s="11">
        <v>36.39</v>
      </c>
    </row>
    <row r="243" spans="1:2" x14ac:dyDescent="0.25">
      <c r="A243">
        <v>242</v>
      </c>
      <c r="B243" s="11">
        <v>37.03</v>
      </c>
    </row>
    <row r="244" spans="1:2" x14ac:dyDescent="0.25">
      <c r="A244">
        <v>243</v>
      </c>
      <c r="B244" s="11">
        <v>37.35</v>
      </c>
    </row>
    <row r="245" spans="1:2" x14ac:dyDescent="0.25">
      <c r="A245">
        <v>244</v>
      </c>
      <c r="B245" s="11">
        <v>36.92</v>
      </c>
    </row>
    <row r="246" spans="1:2" x14ac:dyDescent="0.25">
      <c r="A246">
        <v>245</v>
      </c>
      <c r="B246" s="11">
        <v>36.57</v>
      </c>
    </row>
    <row r="247" spans="1:2" x14ac:dyDescent="0.25">
      <c r="A247">
        <v>246</v>
      </c>
      <c r="B247" s="11">
        <v>36.56</v>
      </c>
    </row>
    <row r="248" spans="1:2" x14ac:dyDescent="0.25">
      <c r="A248">
        <v>247</v>
      </c>
      <c r="B248" s="11">
        <v>36.81</v>
      </c>
    </row>
    <row r="249" spans="1:2" x14ac:dyDescent="0.25">
      <c r="A249">
        <v>248</v>
      </c>
      <c r="B249" s="11">
        <v>36.93</v>
      </c>
    </row>
    <row r="250" spans="1:2" x14ac:dyDescent="0.25">
      <c r="A250">
        <v>249</v>
      </c>
      <c r="B250" s="11">
        <v>37.43</v>
      </c>
    </row>
    <row r="251" spans="1:2" x14ac:dyDescent="0.25">
      <c r="A251">
        <v>250</v>
      </c>
      <c r="B251" s="11">
        <v>37.92</v>
      </c>
    </row>
    <row r="252" spans="1:2" x14ac:dyDescent="0.25">
      <c r="A252">
        <v>251</v>
      </c>
      <c r="B252" s="11">
        <v>38.049999999999997</v>
      </c>
    </row>
    <row r="253" spans="1:2" x14ac:dyDescent="0.25">
      <c r="A253">
        <v>252</v>
      </c>
      <c r="B253" s="11">
        <v>40</v>
      </c>
    </row>
    <row r="254" spans="1:2" x14ac:dyDescent="0.25">
      <c r="A254">
        <v>253</v>
      </c>
      <c r="B254" s="11">
        <v>38.31</v>
      </c>
    </row>
    <row r="255" spans="1:2" x14ac:dyDescent="0.25">
      <c r="A255">
        <v>254</v>
      </c>
      <c r="B255" s="11">
        <v>39.36</v>
      </c>
    </row>
    <row r="256" spans="1:2" x14ac:dyDescent="0.25">
      <c r="A256">
        <v>255</v>
      </c>
      <c r="B256" s="11">
        <v>39.4</v>
      </c>
    </row>
    <row r="257" spans="1:2" x14ac:dyDescent="0.25">
      <c r="A257">
        <v>256</v>
      </c>
      <c r="B257" s="11">
        <v>38.479999999999997</v>
      </c>
    </row>
    <row r="258" spans="1:2" x14ac:dyDescent="0.25">
      <c r="A258">
        <v>257</v>
      </c>
      <c r="B258" s="11">
        <v>38.43</v>
      </c>
    </row>
    <row r="259" spans="1:2" x14ac:dyDescent="0.25">
      <c r="A259">
        <v>258</v>
      </c>
      <c r="B259" s="11">
        <v>38.08</v>
      </c>
    </row>
    <row r="260" spans="1:2" x14ac:dyDescent="0.25">
      <c r="A260">
        <v>259</v>
      </c>
      <c r="B260" s="11">
        <v>38.35</v>
      </c>
    </row>
    <row r="261" spans="1:2" x14ac:dyDescent="0.25">
      <c r="A261">
        <v>260</v>
      </c>
      <c r="B261" s="11">
        <v>38.18</v>
      </c>
    </row>
    <row r="262" spans="1:2" x14ac:dyDescent="0.25">
      <c r="A262">
        <v>261</v>
      </c>
      <c r="B262" s="11">
        <v>39.200000000000003</v>
      </c>
    </row>
    <row r="263" spans="1:2" x14ac:dyDescent="0.25">
      <c r="A263">
        <v>262</v>
      </c>
      <c r="B263" s="11">
        <v>38.39</v>
      </c>
    </row>
    <row r="264" spans="1:2" x14ac:dyDescent="0.25">
      <c r="A264">
        <v>263</v>
      </c>
      <c r="B264" s="11">
        <v>39.340000000000003</v>
      </c>
    </row>
    <row r="265" spans="1:2" x14ac:dyDescent="0.25">
      <c r="A265">
        <v>264</v>
      </c>
      <c r="B265" s="11">
        <v>39.61</v>
      </c>
    </row>
    <row r="266" spans="1:2" x14ac:dyDescent="0.25">
      <c r="A266">
        <v>265</v>
      </c>
      <c r="B266" s="11">
        <v>39.380000000000003</v>
      </c>
    </row>
    <row r="267" spans="1:2" x14ac:dyDescent="0.25">
      <c r="A267">
        <v>266</v>
      </c>
      <c r="B267" s="11">
        <v>39.04</v>
      </c>
    </row>
    <row r="268" spans="1:2" x14ac:dyDescent="0.25">
      <c r="A268">
        <v>267</v>
      </c>
      <c r="B268" s="11">
        <v>38.96</v>
      </c>
    </row>
    <row r="269" spans="1:2" x14ac:dyDescent="0.25">
      <c r="A269">
        <v>268</v>
      </c>
      <c r="B269" s="11">
        <v>37.97</v>
      </c>
    </row>
    <row r="270" spans="1:2" x14ac:dyDescent="0.25">
      <c r="A270">
        <v>269</v>
      </c>
      <c r="B270" s="11">
        <v>38.700000000000003</v>
      </c>
    </row>
    <row r="271" spans="1:2" x14ac:dyDescent="0.25">
      <c r="A271">
        <v>270</v>
      </c>
      <c r="B271" s="11">
        <v>39.200000000000003</v>
      </c>
    </row>
    <row r="272" spans="1:2" x14ac:dyDescent="0.25">
      <c r="A272">
        <v>271</v>
      </c>
      <c r="B272" s="11">
        <v>39.18</v>
      </c>
    </row>
    <row r="273" spans="1:2" x14ac:dyDescent="0.25">
      <c r="A273">
        <v>272</v>
      </c>
      <c r="B273" s="11">
        <v>38.32</v>
      </c>
    </row>
    <row r="274" spans="1:2" x14ac:dyDescent="0.25">
      <c r="A274">
        <v>273</v>
      </c>
      <c r="B274" s="11">
        <v>38.07</v>
      </c>
    </row>
    <row r="275" spans="1:2" x14ac:dyDescent="0.25">
      <c r="A275">
        <v>274</v>
      </c>
      <c r="B275" s="11">
        <v>37.76</v>
      </c>
    </row>
    <row r="276" spans="1:2" x14ac:dyDescent="0.25">
      <c r="A276">
        <v>275</v>
      </c>
      <c r="B276" s="11">
        <v>37.89</v>
      </c>
    </row>
    <row r="277" spans="1:2" x14ac:dyDescent="0.25">
      <c r="A277">
        <v>276</v>
      </c>
      <c r="B277" s="11">
        <v>38.94</v>
      </c>
    </row>
    <row r="278" spans="1:2" x14ac:dyDescent="0.25">
      <c r="A278">
        <v>277</v>
      </c>
      <c r="B278" s="11">
        <v>37.99</v>
      </c>
    </row>
    <row r="279" spans="1:2" x14ac:dyDescent="0.25">
      <c r="A279">
        <v>278</v>
      </c>
      <c r="B279" s="11">
        <v>38.74</v>
      </c>
    </row>
    <row r="280" spans="1:2" x14ac:dyDescent="0.25">
      <c r="A280">
        <v>279</v>
      </c>
      <c r="B280" s="11">
        <v>38.47</v>
      </c>
    </row>
    <row r="281" spans="1:2" x14ac:dyDescent="0.25">
      <c r="A281">
        <v>280</v>
      </c>
      <c r="B281" s="11">
        <v>36.76</v>
      </c>
    </row>
    <row r="282" spans="1:2" x14ac:dyDescent="0.25">
      <c r="A282">
        <v>281</v>
      </c>
      <c r="B282" s="11">
        <v>37.44</v>
      </c>
    </row>
    <row r="283" spans="1:2" x14ac:dyDescent="0.25">
      <c r="A283">
        <v>282</v>
      </c>
      <c r="B283" s="11">
        <v>37.630000000000003</v>
      </c>
    </row>
    <row r="284" spans="1:2" x14ac:dyDescent="0.25">
      <c r="A284">
        <v>283</v>
      </c>
      <c r="B284" s="11">
        <v>38.01</v>
      </c>
    </row>
    <row r="285" spans="1:2" x14ac:dyDescent="0.25">
      <c r="A285">
        <v>284</v>
      </c>
      <c r="B285" s="11">
        <v>38.28</v>
      </c>
    </row>
    <row r="286" spans="1:2" x14ac:dyDescent="0.25">
      <c r="A286">
        <v>285</v>
      </c>
      <c r="B286" s="11">
        <v>40.04</v>
      </c>
    </row>
    <row r="287" spans="1:2" x14ac:dyDescent="0.25">
      <c r="A287">
        <v>286</v>
      </c>
      <c r="B287" s="11">
        <v>40.39</v>
      </c>
    </row>
    <row r="288" spans="1:2" x14ac:dyDescent="0.25">
      <c r="A288">
        <v>287</v>
      </c>
      <c r="B288" s="11">
        <v>40.14</v>
      </c>
    </row>
    <row r="289" spans="1:2" x14ac:dyDescent="0.25">
      <c r="A289">
        <v>288</v>
      </c>
      <c r="B289" s="11">
        <v>40.909999999999997</v>
      </c>
    </row>
    <row r="290" spans="1:2" x14ac:dyDescent="0.25">
      <c r="A290">
        <v>289</v>
      </c>
      <c r="B290" s="11">
        <v>41.87</v>
      </c>
    </row>
    <row r="291" spans="1:2" x14ac:dyDescent="0.25">
      <c r="A291">
        <v>290</v>
      </c>
      <c r="B291" s="11">
        <v>41.87</v>
      </c>
    </row>
    <row r="292" spans="1:2" x14ac:dyDescent="0.25">
      <c r="A292">
        <v>291</v>
      </c>
      <c r="B292" s="11">
        <v>43.25</v>
      </c>
    </row>
    <row r="293" spans="1:2" x14ac:dyDescent="0.25">
      <c r="A293">
        <v>292</v>
      </c>
      <c r="B293" s="11">
        <v>41.9</v>
      </c>
    </row>
    <row r="294" spans="1:2" x14ac:dyDescent="0.25">
      <c r="A294">
        <v>293</v>
      </c>
      <c r="B294" s="11">
        <v>41.68</v>
      </c>
    </row>
    <row r="295" spans="1:2" x14ac:dyDescent="0.25">
      <c r="A295">
        <v>294</v>
      </c>
      <c r="B295" s="11">
        <v>41.3</v>
      </c>
    </row>
    <row r="296" spans="1:2" x14ac:dyDescent="0.25">
      <c r="A296">
        <v>295</v>
      </c>
      <c r="B296" s="11">
        <v>42.5</v>
      </c>
    </row>
    <row r="297" spans="1:2" x14ac:dyDescent="0.25">
      <c r="A297">
        <v>296</v>
      </c>
      <c r="B297" s="11">
        <v>42.72</v>
      </c>
    </row>
    <row r="298" spans="1:2" x14ac:dyDescent="0.25">
      <c r="A298">
        <v>297</v>
      </c>
      <c r="B298" s="11">
        <v>44.04</v>
      </c>
    </row>
    <row r="299" spans="1:2" x14ac:dyDescent="0.25">
      <c r="A299">
        <v>298</v>
      </c>
      <c r="B299" s="11">
        <v>46.11</v>
      </c>
    </row>
    <row r="300" spans="1:2" x14ac:dyDescent="0.25">
      <c r="A300">
        <v>299</v>
      </c>
      <c r="B300" s="11">
        <v>45.72</v>
      </c>
    </row>
    <row r="301" spans="1:2" x14ac:dyDescent="0.25">
      <c r="A301">
        <v>300</v>
      </c>
      <c r="B301" s="11">
        <v>46.67</v>
      </c>
    </row>
    <row r="302" spans="1:2" x14ac:dyDescent="0.25">
      <c r="A302">
        <v>301</v>
      </c>
      <c r="B302" s="11">
        <v>47.02</v>
      </c>
    </row>
    <row r="303" spans="1:2" x14ac:dyDescent="0.25">
      <c r="A303">
        <v>302</v>
      </c>
      <c r="B303" s="11">
        <v>46.98</v>
      </c>
    </row>
    <row r="304" spans="1:2" x14ac:dyDescent="0.25">
      <c r="A304">
        <v>303</v>
      </c>
      <c r="B304" s="11">
        <v>48.15</v>
      </c>
    </row>
    <row r="305" spans="1:2" x14ac:dyDescent="0.25">
      <c r="A305">
        <v>304</v>
      </c>
      <c r="B305" s="11">
        <v>47.7</v>
      </c>
    </row>
    <row r="306" spans="1:2" x14ac:dyDescent="0.25">
      <c r="A306">
        <v>305</v>
      </c>
      <c r="B306" s="11">
        <v>48.35</v>
      </c>
    </row>
    <row r="307" spans="1:2" x14ac:dyDescent="0.25">
      <c r="A307">
        <v>306</v>
      </c>
      <c r="B307" s="11">
        <v>48.47</v>
      </c>
    </row>
    <row r="308" spans="1:2" x14ac:dyDescent="0.25">
      <c r="A308">
        <v>307</v>
      </c>
      <c r="B308" s="11">
        <v>49.05</v>
      </c>
    </row>
    <row r="309" spans="1:2" x14ac:dyDescent="0.25">
      <c r="A309">
        <v>308</v>
      </c>
      <c r="B309" s="11">
        <v>49.58</v>
      </c>
    </row>
    <row r="310" spans="1:2" x14ac:dyDescent="0.25">
      <c r="A310">
        <v>309</v>
      </c>
      <c r="B310" s="11">
        <v>50.87</v>
      </c>
    </row>
    <row r="311" spans="1:2" x14ac:dyDescent="0.25">
      <c r="A311">
        <v>310</v>
      </c>
      <c r="B311" s="11">
        <v>51.56</v>
      </c>
    </row>
    <row r="312" spans="1:2" x14ac:dyDescent="0.25">
      <c r="A312">
        <v>311</v>
      </c>
      <c r="B312" s="11">
        <v>50.7</v>
      </c>
    </row>
    <row r="313" spans="1:2" x14ac:dyDescent="0.25">
      <c r="A313">
        <v>312</v>
      </c>
      <c r="B313" s="11">
        <v>51.42</v>
      </c>
    </row>
    <row r="314" spans="1:2" x14ac:dyDescent="0.25">
      <c r="A314">
        <v>313</v>
      </c>
      <c r="B314" s="11">
        <v>48.93</v>
      </c>
    </row>
    <row r="315" spans="1:2" x14ac:dyDescent="0.25">
      <c r="A315">
        <v>314</v>
      </c>
      <c r="B315" s="11">
        <v>49.64</v>
      </c>
    </row>
    <row r="316" spans="1:2" x14ac:dyDescent="0.25">
      <c r="A316">
        <v>315</v>
      </c>
      <c r="B316" s="11">
        <v>50.44</v>
      </c>
    </row>
    <row r="317" spans="1:2" x14ac:dyDescent="0.25">
      <c r="A317">
        <v>316</v>
      </c>
      <c r="B317" s="11">
        <v>50.82</v>
      </c>
    </row>
    <row r="318" spans="1:2" x14ac:dyDescent="0.25">
      <c r="A318">
        <v>317</v>
      </c>
      <c r="B318" s="11">
        <v>51.76</v>
      </c>
    </row>
    <row r="319" spans="1:2" x14ac:dyDescent="0.25">
      <c r="A319">
        <v>318</v>
      </c>
      <c r="B319" s="11">
        <v>51.38</v>
      </c>
    </row>
    <row r="320" spans="1:2" x14ac:dyDescent="0.25">
      <c r="A320">
        <v>319</v>
      </c>
      <c r="B320" s="11">
        <v>50.58</v>
      </c>
    </row>
    <row r="321" spans="1:2" x14ac:dyDescent="0.25">
      <c r="A321">
        <v>320</v>
      </c>
      <c r="B321" s="11">
        <v>49.66</v>
      </c>
    </row>
    <row r="322" spans="1:2" x14ac:dyDescent="0.25">
      <c r="A322">
        <v>321</v>
      </c>
      <c r="B322" s="11">
        <v>50.82</v>
      </c>
    </row>
    <row r="323" spans="1:2" x14ac:dyDescent="0.25">
      <c r="A323">
        <v>322</v>
      </c>
      <c r="B323" s="11">
        <v>50.07</v>
      </c>
    </row>
    <row r="324" spans="1:2" x14ac:dyDescent="0.25">
      <c r="A324">
        <v>323</v>
      </c>
      <c r="B324" s="11">
        <v>49.37</v>
      </c>
    </row>
    <row r="325" spans="1:2" x14ac:dyDescent="0.25">
      <c r="A325">
        <v>324</v>
      </c>
      <c r="B325" s="11">
        <v>48.89</v>
      </c>
    </row>
    <row r="326" spans="1:2" x14ac:dyDescent="0.25">
      <c r="A326">
        <v>325</v>
      </c>
      <c r="B326" s="11">
        <v>49.56</v>
      </c>
    </row>
    <row r="327" spans="1:2" x14ac:dyDescent="0.25">
      <c r="A327">
        <v>326</v>
      </c>
      <c r="B327" s="11">
        <v>48.98</v>
      </c>
    </row>
    <row r="328" spans="1:2" x14ac:dyDescent="0.25">
      <c r="A328">
        <v>327</v>
      </c>
      <c r="B328" s="11">
        <v>48.89</v>
      </c>
    </row>
    <row r="329" spans="1:2" x14ac:dyDescent="0.25">
      <c r="A329">
        <v>328</v>
      </c>
      <c r="B329" s="11">
        <v>49.67</v>
      </c>
    </row>
    <row r="330" spans="1:2" x14ac:dyDescent="0.25">
      <c r="A330">
        <v>329</v>
      </c>
      <c r="B330" s="11">
        <v>50.17</v>
      </c>
    </row>
    <row r="331" spans="1:2" x14ac:dyDescent="0.25">
      <c r="A331">
        <v>330</v>
      </c>
      <c r="B331" s="11">
        <v>50.41</v>
      </c>
    </row>
    <row r="332" spans="1:2" x14ac:dyDescent="0.25">
      <c r="A332">
        <v>331</v>
      </c>
      <c r="B332" s="11">
        <v>52.35</v>
      </c>
    </row>
    <row r="333" spans="1:2" x14ac:dyDescent="0.25">
      <c r="A333">
        <v>332</v>
      </c>
      <c r="B333" s="11">
        <v>53.47</v>
      </c>
    </row>
    <row r="334" spans="1:2" x14ac:dyDescent="0.25">
      <c r="A334">
        <v>333</v>
      </c>
      <c r="B334" s="11">
        <v>55.43</v>
      </c>
    </row>
    <row r="335" spans="1:2" x14ac:dyDescent="0.25">
      <c r="A335">
        <v>334</v>
      </c>
      <c r="B335" s="11">
        <v>53.71</v>
      </c>
    </row>
    <row r="336" spans="1:2" x14ac:dyDescent="0.25">
      <c r="A336">
        <v>335</v>
      </c>
      <c r="B336" s="11">
        <v>53.62</v>
      </c>
    </row>
    <row r="337" spans="1:2" x14ac:dyDescent="0.25">
      <c r="A337">
        <v>336</v>
      </c>
      <c r="B337" s="11">
        <v>53.07</v>
      </c>
    </row>
    <row r="338" spans="1:2" x14ac:dyDescent="0.25">
      <c r="A338">
        <v>337</v>
      </c>
      <c r="B338" s="11">
        <v>53.35</v>
      </c>
    </row>
    <row r="339" spans="1:2" x14ac:dyDescent="0.25">
      <c r="A339">
        <v>338</v>
      </c>
      <c r="B339" s="11">
        <v>53.11</v>
      </c>
    </row>
    <row r="340" spans="1:2" x14ac:dyDescent="0.25">
      <c r="A340">
        <v>339</v>
      </c>
      <c r="B340" s="11">
        <v>52.09</v>
      </c>
    </row>
    <row r="341" spans="1:2" x14ac:dyDescent="0.25">
      <c r="A341">
        <v>340</v>
      </c>
      <c r="B341" s="11">
        <v>51.56</v>
      </c>
    </row>
    <row r="342" spans="1:2" x14ac:dyDescent="0.25">
      <c r="A342">
        <v>341</v>
      </c>
      <c r="B342" s="11">
        <v>50.37</v>
      </c>
    </row>
    <row r="343" spans="1:2" x14ac:dyDescent="0.25">
      <c r="A343">
        <v>342</v>
      </c>
      <c r="B343" s="11">
        <v>50.21</v>
      </c>
    </row>
    <row r="344" spans="1:2" x14ac:dyDescent="0.25">
      <c r="A344">
        <v>343</v>
      </c>
      <c r="B344" s="11">
        <v>50.36</v>
      </c>
    </row>
    <row r="345" spans="1:2" x14ac:dyDescent="0.25">
      <c r="A345">
        <v>344</v>
      </c>
      <c r="B345" s="11">
        <v>50.18</v>
      </c>
    </row>
    <row r="346" spans="1:2" x14ac:dyDescent="0.25">
      <c r="A346">
        <v>345</v>
      </c>
      <c r="B346" s="11">
        <v>49.91</v>
      </c>
    </row>
    <row r="347" spans="1:2" x14ac:dyDescent="0.25">
      <c r="A347">
        <v>346</v>
      </c>
      <c r="B347" s="11">
        <v>51.75</v>
      </c>
    </row>
    <row r="348" spans="1:2" x14ac:dyDescent="0.25">
      <c r="A348">
        <v>347</v>
      </c>
      <c r="B348" s="11">
        <v>52.13</v>
      </c>
    </row>
    <row r="349" spans="1:2" x14ac:dyDescent="0.25">
      <c r="A349">
        <v>348</v>
      </c>
      <c r="B349" s="11">
        <v>55.25</v>
      </c>
    </row>
    <row r="350" spans="1:2" x14ac:dyDescent="0.25">
      <c r="A350">
        <v>349</v>
      </c>
      <c r="B350" s="11">
        <v>53.77</v>
      </c>
    </row>
    <row r="351" spans="1:2" x14ac:dyDescent="0.25">
      <c r="A351">
        <v>350</v>
      </c>
      <c r="B351" s="11">
        <v>53.33</v>
      </c>
    </row>
    <row r="352" spans="1:2" x14ac:dyDescent="0.25">
      <c r="A352">
        <v>351</v>
      </c>
      <c r="B352" s="11">
        <v>52.86</v>
      </c>
    </row>
    <row r="353" spans="1:2" x14ac:dyDescent="0.25">
      <c r="A353">
        <v>352</v>
      </c>
      <c r="B353" s="11">
        <v>53.7</v>
      </c>
    </row>
    <row r="354" spans="1:2" x14ac:dyDescent="0.25">
      <c r="A354">
        <v>353</v>
      </c>
      <c r="B354" s="11">
        <v>54.92</v>
      </c>
    </row>
    <row r="355" spans="1:2" x14ac:dyDescent="0.25">
      <c r="A355">
        <v>354</v>
      </c>
      <c r="B355" s="11">
        <v>55.92</v>
      </c>
    </row>
    <row r="356" spans="1:2" x14ac:dyDescent="0.25">
      <c r="A356">
        <v>355</v>
      </c>
      <c r="B356" s="11">
        <v>56.28</v>
      </c>
    </row>
    <row r="357" spans="1:2" x14ac:dyDescent="0.25">
      <c r="A357">
        <v>356</v>
      </c>
      <c r="B357" s="11">
        <v>54.84</v>
      </c>
    </row>
    <row r="358" spans="1:2" x14ac:dyDescent="0.25">
      <c r="A358">
        <v>357</v>
      </c>
      <c r="B358" s="11">
        <v>56.12</v>
      </c>
    </row>
    <row r="359" spans="1:2" x14ac:dyDescent="0.25">
      <c r="A359">
        <v>358</v>
      </c>
      <c r="B359" s="11">
        <v>56.39</v>
      </c>
    </row>
    <row r="360" spans="1:2" x14ac:dyDescent="0.25">
      <c r="A360">
        <v>359</v>
      </c>
      <c r="B360" s="11">
        <v>57.26</v>
      </c>
    </row>
    <row r="361" spans="1:2" x14ac:dyDescent="0.25">
      <c r="A361">
        <v>360</v>
      </c>
      <c r="B361" s="11">
        <v>55.41</v>
      </c>
    </row>
    <row r="362" spans="1:2" x14ac:dyDescent="0.25">
      <c r="A362">
        <v>361</v>
      </c>
      <c r="B362" s="11">
        <v>55.34</v>
      </c>
    </row>
    <row r="363" spans="1:2" x14ac:dyDescent="0.25">
      <c r="A363">
        <v>362</v>
      </c>
      <c r="B363" s="11">
        <v>55.61</v>
      </c>
    </row>
    <row r="364" spans="1:2" x14ac:dyDescent="0.25">
      <c r="A364">
        <v>363</v>
      </c>
      <c r="B364" s="11">
        <v>55</v>
      </c>
    </row>
    <row r="365" spans="1:2" x14ac:dyDescent="0.25">
      <c r="A365">
        <v>364</v>
      </c>
      <c r="B365" s="11">
        <v>54.77</v>
      </c>
    </row>
    <row r="366" spans="1:2" x14ac:dyDescent="0.25">
      <c r="A366">
        <v>365</v>
      </c>
      <c r="B366" s="11">
        <v>55.17</v>
      </c>
    </row>
    <row r="367" spans="1:2" x14ac:dyDescent="0.25">
      <c r="A367">
        <v>366</v>
      </c>
      <c r="B367" s="11">
        <v>57.44</v>
      </c>
    </row>
    <row r="368" spans="1:2" x14ac:dyDescent="0.25">
      <c r="A368">
        <v>367</v>
      </c>
      <c r="B368" s="11">
        <v>57.31</v>
      </c>
    </row>
    <row r="369" spans="1:2" x14ac:dyDescent="0.25">
      <c r="A369">
        <v>368</v>
      </c>
      <c r="B369" s="11">
        <v>56.22</v>
      </c>
    </row>
    <row r="370" spans="1:2" x14ac:dyDescent="0.25">
      <c r="A370">
        <v>369</v>
      </c>
      <c r="B370" s="11">
        <v>59.43</v>
      </c>
    </row>
    <row r="371" spans="1:2" x14ac:dyDescent="0.25">
      <c r="A371">
        <v>370</v>
      </c>
      <c r="B371" s="11">
        <v>61.15</v>
      </c>
    </row>
    <row r="372" spans="1:2" x14ac:dyDescent="0.25">
      <c r="A372">
        <v>371</v>
      </c>
      <c r="B372" s="11">
        <v>62.28</v>
      </c>
    </row>
    <row r="373" spans="1:2" x14ac:dyDescent="0.25">
      <c r="A373">
        <v>372</v>
      </c>
      <c r="B373" s="11">
        <v>60.58</v>
      </c>
    </row>
    <row r="374" spans="1:2" x14ac:dyDescent="0.25">
      <c r="A374">
        <v>373</v>
      </c>
      <c r="B374" s="11">
        <v>60.72</v>
      </c>
    </row>
    <row r="375" spans="1:2" x14ac:dyDescent="0.25">
      <c r="A375">
        <v>374</v>
      </c>
      <c r="B375" s="11">
        <v>61.75</v>
      </c>
    </row>
    <row r="376" spans="1:2" x14ac:dyDescent="0.25">
      <c r="A376">
        <v>375</v>
      </c>
      <c r="B376" s="11">
        <v>61.31</v>
      </c>
    </row>
    <row r="377" spans="1:2" x14ac:dyDescent="0.25">
      <c r="A377">
        <v>376</v>
      </c>
      <c r="B377" s="11">
        <v>59.53</v>
      </c>
    </row>
    <row r="378" spans="1:2" x14ac:dyDescent="0.25">
      <c r="A378">
        <v>377</v>
      </c>
      <c r="B378" s="11">
        <v>59.07</v>
      </c>
    </row>
    <row r="379" spans="1:2" x14ac:dyDescent="0.25">
      <c r="A379">
        <v>378</v>
      </c>
      <c r="B379" s="11">
        <v>58.67</v>
      </c>
    </row>
    <row r="380" spans="1:2" x14ac:dyDescent="0.25">
      <c r="A380">
        <v>379</v>
      </c>
      <c r="B380" s="11">
        <v>58.04</v>
      </c>
    </row>
    <row r="381" spans="1:2" x14ac:dyDescent="0.25">
      <c r="A381">
        <v>380</v>
      </c>
      <c r="B381" s="11">
        <v>59.29</v>
      </c>
    </row>
    <row r="382" spans="1:2" x14ac:dyDescent="0.25">
      <c r="A382">
        <v>381</v>
      </c>
      <c r="B382" s="11">
        <v>60.55</v>
      </c>
    </row>
    <row r="383" spans="1:2" x14ac:dyDescent="0.25">
      <c r="A383">
        <v>382</v>
      </c>
      <c r="B383" s="11">
        <v>59.56</v>
      </c>
    </row>
    <row r="384" spans="1:2" x14ac:dyDescent="0.25">
      <c r="A384">
        <v>383</v>
      </c>
      <c r="B384" s="11">
        <v>60.95</v>
      </c>
    </row>
    <row r="385" spans="1:2" x14ac:dyDescent="0.25">
      <c r="A385">
        <v>384</v>
      </c>
      <c r="B385" s="11">
        <v>59.7</v>
      </c>
    </row>
    <row r="386" spans="1:2" x14ac:dyDescent="0.25">
      <c r="A386">
        <v>385</v>
      </c>
      <c r="B386" s="11">
        <v>58.9</v>
      </c>
    </row>
    <row r="387" spans="1:2" x14ac:dyDescent="0.25">
      <c r="A387">
        <v>386</v>
      </c>
      <c r="B387" s="11">
        <v>56.11</v>
      </c>
    </row>
    <row r="388" spans="1:2" x14ac:dyDescent="0.25">
      <c r="A388">
        <v>387</v>
      </c>
      <c r="B388" s="11">
        <v>56.78</v>
      </c>
    </row>
    <row r="389" spans="1:2" x14ac:dyDescent="0.25">
      <c r="A389">
        <v>388</v>
      </c>
      <c r="B389" s="11">
        <v>56.19</v>
      </c>
    </row>
    <row r="390" spans="1:2" x14ac:dyDescent="0.25">
      <c r="A390">
        <v>389</v>
      </c>
      <c r="B390" s="11">
        <v>54.89</v>
      </c>
    </row>
    <row r="391" spans="1:2" x14ac:dyDescent="0.25">
      <c r="A391">
        <v>390</v>
      </c>
      <c r="B391" s="11">
        <v>54.95</v>
      </c>
    </row>
    <row r="392" spans="1:2" x14ac:dyDescent="0.25">
      <c r="A392">
        <v>391</v>
      </c>
      <c r="B392" s="11">
        <v>53.54</v>
      </c>
    </row>
    <row r="393" spans="1:2" x14ac:dyDescent="0.25">
      <c r="A393">
        <v>392</v>
      </c>
      <c r="B393" s="11">
        <v>52.82</v>
      </c>
    </row>
    <row r="394" spans="1:2" x14ac:dyDescent="0.25">
      <c r="A394">
        <v>393</v>
      </c>
      <c r="B394" s="11">
        <v>52.57</v>
      </c>
    </row>
    <row r="395" spans="1:2" x14ac:dyDescent="0.25">
      <c r="A395">
        <v>394</v>
      </c>
      <c r="B395" s="11">
        <v>53.43</v>
      </c>
    </row>
    <row r="396" spans="1:2" x14ac:dyDescent="0.25">
      <c r="A396">
        <v>395</v>
      </c>
      <c r="B396" s="11">
        <v>54.15</v>
      </c>
    </row>
    <row r="397" spans="1:2" x14ac:dyDescent="0.25">
      <c r="A397">
        <v>396</v>
      </c>
      <c r="B397" s="11">
        <v>53.11</v>
      </c>
    </row>
    <row r="398" spans="1:2" x14ac:dyDescent="0.25">
      <c r="A398">
        <v>397</v>
      </c>
      <c r="B398" s="11">
        <v>52.61</v>
      </c>
    </row>
    <row r="399" spans="1:2" x14ac:dyDescent="0.25">
      <c r="A399">
        <v>398</v>
      </c>
      <c r="B399" s="11">
        <v>52.8</v>
      </c>
    </row>
    <row r="400" spans="1:2" x14ac:dyDescent="0.25">
      <c r="A400">
        <v>399</v>
      </c>
      <c r="B400" s="11">
        <v>51.46</v>
      </c>
    </row>
    <row r="401" spans="1:2" x14ac:dyDescent="0.25">
      <c r="A401">
        <v>400</v>
      </c>
      <c r="B401" s="11">
        <v>51.33</v>
      </c>
    </row>
    <row r="402" spans="1:2" x14ac:dyDescent="0.25">
      <c r="A402">
        <v>401</v>
      </c>
      <c r="B402" s="11">
        <v>50.89</v>
      </c>
    </row>
    <row r="403" spans="1:2" x14ac:dyDescent="0.25">
      <c r="A403">
        <v>402</v>
      </c>
      <c r="B403" s="11">
        <v>49.16</v>
      </c>
    </row>
    <row r="404" spans="1:2" x14ac:dyDescent="0.25">
      <c r="A404">
        <v>403</v>
      </c>
      <c r="B404" s="11">
        <v>49.54</v>
      </c>
    </row>
    <row r="405" spans="1:2" x14ac:dyDescent="0.25">
      <c r="A405">
        <v>404</v>
      </c>
      <c r="B405" s="11">
        <v>49.69</v>
      </c>
    </row>
    <row r="406" spans="1:2" x14ac:dyDescent="0.25">
      <c r="A406">
        <v>405</v>
      </c>
      <c r="B406" s="11">
        <v>49.19</v>
      </c>
    </row>
    <row r="407" spans="1:2" x14ac:dyDescent="0.25">
      <c r="A407">
        <v>406</v>
      </c>
      <c r="B407" s="11">
        <v>48.84</v>
      </c>
    </row>
    <row r="408" spans="1:2" x14ac:dyDescent="0.25">
      <c r="A408">
        <v>407</v>
      </c>
      <c r="B408" s="11">
        <v>48.8</v>
      </c>
    </row>
    <row r="409" spans="1:2" x14ac:dyDescent="0.25">
      <c r="A409">
        <v>408</v>
      </c>
      <c r="B409" s="11">
        <v>50.05</v>
      </c>
    </row>
    <row r="410" spans="1:2" x14ac:dyDescent="0.25">
      <c r="A410">
        <v>409</v>
      </c>
      <c r="B410" s="11">
        <v>49.78</v>
      </c>
    </row>
    <row r="411" spans="1:2" x14ac:dyDescent="0.25">
      <c r="A411">
        <v>410</v>
      </c>
      <c r="B411" s="11">
        <v>49.88</v>
      </c>
    </row>
    <row r="412" spans="1:2" x14ac:dyDescent="0.25">
      <c r="A412">
        <v>411</v>
      </c>
      <c r="B412" s="11">
        <v>50.08</v>
      </c>
    </row>
    <row r="413" spans="1:2" x14ac:dyDescent="0.25">
      <c r="A413">
        <v>412</v>
      </c>
      <c r="B413" s="11">
        <v>50.46</v>
      </c>
    </row>
    <row r="414" spans="1:2" x14ac:dyDescent="0.25">
      <c r="A414">
        <v>413</v>
      </c>
      <c r="B414" s="11">
        <v>49.81</v>
      </c>
    </row>
    <row r="415" spans="1:2" x14ac:dyDescent="0.25">
      <c r="A415">
        <v>414</v>
      </c>
      <c r="B415" s="11">
        <v>50.91</v>
      </c>
    </row>
    <row r="416" spans="1:2" x14ac:dyDescent="0.25">
      <c r="A416">
        <v>415</v>
      </c>
      <c r="B416" s="11">
        <v>51.03</v>
      </c>
    </row>
    <row r="417" spans="1:2" x14ac:dyDescent="0.25">
      <c r="A417">
        <v>416</v>
      </c>
      <c r="B417" s="11">
        <v>53.1</v>
      </c>
    </row>
    <row r="418" spans="1:2" x14ac:dyDescent="0.25">
      <c r="A418">
        <v>417</v>
      </c>
      <c r="B418" s="11">
        <v>52.23</v>
      </c>
    </row>
    <row r="419" spans="1:2" x14ac:dyDescent="0.25">
      <c r="A419">
        <v>418</v>
      </c>
      <c r="B419" s="11">
        <v>52.13</v>
      </c>
    </row>
    <row r="420" spans="1:2" x14ac:dyDescent="0.25">
      <c r="A420">
        <v>419</v>
      </c>
      <c r="B420" s="11">
        <v>53.38</v>
      </c>
    </row>
    <row r="421" spans="1:2" x14ac:dyDescent="0.25">
      <c r="A421">
        <v>420</v>
      </c>
      <c r="B421" s="11">
        <v>52.59</v>
      </c>
    </row>
    <row r="422" spans="1:2" x14ac:dyDescent="0.25">
      <c r="A422">
        <v>421</v>
      </c>
      <c r="B422" s="11">
        <v>52.66</v>
      </c>
    </row>
    <row r="423" spans="1:2" x14ac:dyDescent="0.25">
      <c r="A423">
        <v>422</v>
      </c>
      <c r="B423" s="11">
        <v>51.46</v>
      </c>
    </row>
    <row r="424" spans="1:2" x14ac:dyDescent="0.25">
      <c r="A424">
        <v>423</v>
      </c>
      <c r="B424" s="11">
        <v>50.39</v>
      </c>
    </row>
    <row r="425" spans="1:2" x14ac:dyDescent="0.25">
      <c r="A425">
        <v>424</v>
      </c>
      <c r="B425" s="11">
        <v>51.12</v>
      </c>
    </row>
    <row r="426" spans="1:2" x14ac:dyDescent="0.25">
      <c r="A426">
        <v>425</v>
      </c>
      <c r="B426" s="11">
        <v>52.34</v>
      </c>
    </row>
    <row r="427" spans="1:2" x14ac:dyDescent="0.25">
      <c r="A427">
        <v>426</v>
      </c>
      <c r="B427" s="11">
        <v>51.52</v>
      </c>
    </row>
    <row r="428" spans="1:2" x14ac:dyDescent="0.25">
      <c r="A428">
        <v>427</v>
      </c>
      <c r="B428" s="11">
        <v>51.15</v>
      </c>
    </row>
    <row r="429" spans="1:2" x14ac:dyDescent="0.25">
      <c r="A429">
        <v>428</v>
      </c>
      <c r="B429" s="11">
        <v>51.72</v>
      </c>
    </row>
    <row r="430" spans="1:2" x14ac:dyDescent="0.25">
      <c r="A430">
        <v>429</v>
      </c>
      <c r="B430" s="11">
        <v>53.17</v>
      </c>
    </row>
    <row r="431" spans="1:2" x14ac:dyDescent="0.25">
      <c r="A431">
        <v>430</v>
      </c>
      <c r="B431" s="11">
        <v>53.7</v>
      </c>
    </row>
    <row r="432" spans="1:2" x14ac:dyDescent="0.25">
      <c r="A432">
        <v>431</v>
      </c>
      <c r="B432" s="11">
        <v>54.04</v>
      </c>
    </row>
    <row r="433" spans="1:2" x14ac:dyDescent="0.25">
      <c r="A433">
        <v>432</v>
      </c>
      <c r="B433" s="11">
        <v>54.02</v>
      </c>
    </row>
    <row r="434" spans="1:2" x14ac:dyDescent="0.25">
      <c r="A434">
        <v>433</v>
      </c>
      <c r="B434" s="11">
        <v>52.29</v>
      </c>
    </row>
    <row r="435" spans="1:2" x14ac:dyDescent="0.25">
      <c r="A435">
        <v>434</v>
      </c>
      <c r="B435" s="11">
        <v>51.85</v>
      </c>
    </row>
    <row r="436" spans="1:2" x14ac:dyDescent="0.25">
      <c r="A436">
        <v>435</v>
      </c>
      <c r="B436" s="11">
        <v>50.38</v>
      </c>
    </row>
    <row r="437" spans="1:2" x14ac:dyDescent="0.25">
      <c r="A437">
        <v>436</v>
      </c>
      <c r="B437" s="11">
        <v>49.46</v>
      </c>
    </row>
    <row r="438" spans="1:2" x14ac:dyDescent="0.25">
      <c r="A438">
        <v>437</v>
      </c>
      <c r="B438" s="11">
        <v>48.84</v>
      </c>
    </row>
    <row r="439" spans="1:2" x14ac:dyDescent="0.25">
      <c r="A439">
        <v>438</v>
      </c>
      <c r="B439" s="11">
        <v>49.65</v>
      </c>
    </row>
    <row r="440" spans="1:2" x14ac:dyDescent="0.25">
      <c r="A440">
        <v>439</v>
      </c>
      <c r="B440" s="11">
        <v>49.99</v>
      </c>
    </row>
    <row r="441" spans="1:2" x14ac:dyDescent="0.25">
      <c r="A441">
        <v>440</v>
      </c>
      <c r="B441" s="11">
        <v>49.67</v>
      </c>
    </row>
    <row r="442" spans="1:2" x14ac:dyDescent="0.25">
      <c r="A442">
        <v>441</v>
      </c>
      <c r="B442" s="11">
        <v>48.1</v>
      </c>
    </row>
    <row r="443" spans="1:2" x14ac:dyDescent="0.25">
      <c r="A443">
        <v>442</v>
      </c>
      <c r="B443" s="11">
        <v>47.73</v>
      </c>
    </row>
    <row r="444" spans="1:2" x14ac:dyDescent="0.25">
      <c r="A444">
        <v>443</v>
      </c>
      <c r="B444" s="11">
        <v>48.78</v>
      </c>
    </row>
    <row r="445" spans="1:2" x14ac:dyDescent="0.25">
      <c r="A445">
        <v>444</v>
      </c>
      <c r="B445" s="11">
        <v>48.24</v>
      </c>
    </row>
    <row r="446" spans="1:2" x14ac:dyDescent="0.25">
      <c r="A446">
        <v>445</v>
      </c>
      <c r="B446" s="11">
        <v>48.48</v>
      </c>
    </row>
    <row r="447" spans="1:2" x14ac:dyDescent="0.25">
      <c r="A447">
        <v>446</v>
      </c>
      <c r="B447" s="11">
        <v>49.25</v>
      </c>
    </row>
    <row r="448" spans="1:2" x14ac:dyDescent="0.25">
      <c r="A448">
        <v>447</v>
      </c>
      <c r="B448" s="11">
        <v>50.33</v>
      </c>
    </row>
    <row r="449" spans="1:2" x14ac:dyDescent="0.25">
      <c r="A449">
        <v>448</v>
      </c>
      <c r="B449" s="11">
        <v>50.26</v>
      </c>
    </row>
    <row r="450" spans="1:2" x14ac:dyDescent="0.25">
      <c r="A450">
        <v>449</v>
      </c>
      <c r="B450" s="11">
        <v>51.62</v>
      </c>
    </row>
    <row r="451" spans="1:2" x14ac:dyDescent="0.25">
      <c r="A451">
        <v>450</v>
      </c>
      <c r="B451" s="11">
        <v>53.01</v>
      </c>
    </row>
    <row r="452" spans="1:2" x14ac:dyDescent="0.25">
      <c r="A452">
        <v>451</v>
      </c>
      <c r="B452" s="11">
        <v>51.2</v>
      </c>
    </row>
    <row r="453" spans="1:2" x14ac:dyDescent="0.25">
      <c r="A453">
        <v>452</v>
      </c>
      <c r="B453" s="11">
        <v>50.59</v>
      </c>
    </row>
    <row r="454" spans="1:2" x14ac:dyDescent="0.25">
      <c r="A454">
        <v>453</v>
      </c>
      <c r="B454" s="11">
        <v>49.73</v>
      </c>
    </row>
    <row r="455" spans="1:2" x14ac:dyDescent="0.25">
      <c r="A455">
        <v>454</v>
      </c>
      <c r="B455" s="11">
        <v>49.24</v>
      </c>
    </row>
    <row r="456" spans="1:2" x14ac:dyDescent="0.25">
      <c r="A456">
        <v>455</v>
      </c>
      <c r="B456" s="11">
        <v>48.91</v>
      </c>
    </row>
    <row r="457" spans="1:2" x14ac:dyDescent="0.25">
      <c r="A457">
        <v>456</v>
      </c>
      <c r="B457" s="11">
        <v>48.99</v>
      </c>
    </row>
    <row r="458" spans="1:2" x14ac:dyDescent="0.25">
      <c r="A458">
        <v>457</v>
      </c>
      <c r="B458" s="11">
        <v>51.11</v>
      </c>
    </row>
    <row r="459" spans="1:2" x14ac:dyDescent="0.25">
      <c r="A459">
        <v>458</v>
      </c>
      <c r="B459" s="11">
        <v>51.8</v>
      </c>
    </row>
    <row r="460" spans="1:2" x14ac:dyDescent="0.25">
      <c r="A460">
        <v>459</v>
      </c>
      <c r="B460" s="11">
        <v>52.29</v>
      </c>
    </row>
    <row r="461" spans="1:2" x14ac:dyDescent="0.25">
      <c r="A461">
        <v>460</v>
      </c>
      <c r="B461" s="11">
        <v>53</v>
      </c>
    </row>
    <row r="462" spans="1:2" x14ac:dyDescent="0.25">
      <c r="A462">
        <v>461</v>
      </c>
      <c r="B462" s="11">
        <v>53.26</v>
      </c>
    </row>
    <row r="463" spans="1:2" x14ac:dyDescent="0.25">
      <c r="A463">
        <v>462</v>
      </c>
      <c r="B463" s="11">
        <v>53.4</v>
      </c>
    </row>
    <row r="464" spans="1:2" x14ac:dyDescent="0.25">
      <c r="A464">
        <v>463</v>
      </c>
      <c r="B464" s="11">
        <v>53.05</v>
      </c>
    </row>
    <row r="465" spans="1:2" x14ac:dyDescent="0.25">
      <c r="A465">
        <v>464</v>
      </c>
      <c r="B465" s="11">
        <v>53.48</v>
      </c>
    </row>
    <row r="466" spans="1:2" x14ac:dyDescent="0.25">
      <c r="A466">
        <v>465</v>
      </c>
      <c r="B466" s="11">
        <v>53.68</v>
      </c>
    </row>
    <row r="467" spans="1:2" x14ac:dyDescent="0.25">
      <c r="A467">
        <v>466</v>
      </c>
      <c r="B467" s="11">
        <v>52.17</v>
      </c>
    </row>
    <row r="468" spans="1:2" x14ac:dyDescent="0.25">
      <c r="A468">
        <v>467</v>
      </c>
      <c r="B468" s="11">
        <v>51.54</v>
      </c>
    </row>
    <row r="469" spans="1:2" x14ac:dyDescent="0.25">
      <c r="A469">
        <v>468</v>
      </c>
      <c r="B469" s="11">
        <v>51.66</v>
      </c>
    </row>
    <row r="470" spans="1:2" x14ac:dyDescent="0.25">
      <c r="A470">
        <v>469</v>
      </c>
      <c r="B470" s="11">
        <v>50.19</v>
      </c>
    </row>
    <row r="471" spans="1:2" x14ac:dyDescent="0.25">
      <c r="A471">
        <v>470</v>
      </c>
      <c r="B471" s="11">
        <v>50.36</v>
      </c>
    </row>
    <row r="472" spans="1:2" x14ac:dyDescent="0.25">
      <c r="A472">
        <v>471</v>
      </c>
      <c r="B472" s="11">
        <v>49.52</v>
      </c>
    </row>
    <row r="473" spans="1:2" x14ac:dyDescent="0.25">
      <c r="A473">
        <v>472</v>
      </c>
      <c r="B473" s="11">
        <v>49.09</v>
      </c>
    </row>
    <row r="474" spans="1:2" x14ac:dyDescent="0.25">
      <c r="A474">
        <v>473</v>
      </c>
      <c r="B474" s="11">
        <v>48.57</v>
      </c>
    </row>
    <row r="475" spans="1:2" x14ac:dyDescent="0.25">
      <c r="A475">
        <v>474</v>
      </c>
      <c r="B475" s="11">
        <v>46.99</v>
      </c>
    </row>
    <row r="476" spans="1:2" x14ac:dyDescent="0.25">
      <c r="A476">
        <v>475</v>
      </c>
      <c r="B476" s="11">
        <v>48.32</v>
      </c>
    </row>
    <row r="477" spans="1:2" x14ac:dyDescent="0.25">
      <c r="A477">
        <v>476</v>
      </c>
      <c r="B477" s="11">
        <v>47.66</v>
      </c>
    </row>
    <row r="478" spans="1:2" x14ac:dyDescent="0.25">
      <c r="A478">
        <v>477</v>
      </c>
      <c r="B478" s="11">
        <v>47.75</v>
      </c>
    </row>
    <row r="479" spans="1:2" x14ac:dyDescent="0.25">
      <c r="A479">
        <v>478</v>
      </c>
      <c r="B479" s="11">
        <v>50.23</v>
      </c>
    </row>
    <row r="480" spans="1:2" x14ac:dyDescent="0.25">
      <c r="A480">
        <v>479</v>
      </c>
      <c r="B480" s="11">
        <v>49.47</v>
      </c>
    </row>
    <row r="481" spans="1:2" x14ac:dyDescent="0.25">
      <c r="A481">
        <v>480</v>
      </c>
      <c r="B481" s="11">
        <v>49.51</v>
      </c>
    </row>
    <row r="482" spans="1:2" x14ac:dyDescent="0.25">
      <c r="A482">
        <v>481</v>
      </c>
      <c r="B482" s="11">
        <v>48.9</v>
      </c>
    </row>
    <row r="483" spans="1:2" x14ac:dyDescent="0.25">
      <c r="A483">
        <v>482</v>
      </c>
      <c r="B483" s="11">
        <v>50</v>
      </c>
    </row>
    <row r="484" spans="1:2" x14ac:dyDescent="0.25">
      <c r="A484">
        <v>483</v>
      </c>
      <c r="B484" s="11">
        <v>50.19</v>
      </c>
    </row>
    <row r="485" spans="1:2" x14ac:dyDescent="0.25">
      <c r="A485">
        <v>484</v>
      </c>
      <c r="B485" s="11">
        <v>48.66</v>
      </c>
    </row>
    <row r="486" spans="1:2" x14ac:dyDescent="0.25">
      <c r="A486">
        <v>485</v>
      </c>
      <c r="B486" s="11">
        <v>50.72</v>
      </c>
    </row>
    <row r="487" spans="1:2" x14ac:dyDescent="0.25">
      <c r="A487">
        <v>486</v>
      </c>
      <c r="B487" s="11">
        <v>51.65</v>
      </c>
    </row>
    <row r="488" spans="1:2" x14ac:dyDescent="0.25">
      <c r="A488">
        <v>487</v>
      </c>
      <c r="B488" s="11">
        <v>52.32</v>
      </c>
    </row>
    <row r="489" spans="1:2" x14ac:dyDescent="0.25">
      <c r="A489">
        <v>488</v>
      </c>
      <c r="B489" s="11">
        <v>53.45</v>
      </c>
    </row>
    <row r="490" spans="1:2" x14ac:dyDescent="0.25">
      <c r="A490">
        <v>489</v>
      </c>
      <c r="B490" s="11">
        <v>53.3</v>
      </c>
    </row>
    <row r="491" spans="1:2" x14ac:dyDescent="0.25">
      <c r="A491">
        <v>490</v>
      </c>
      <c r="B491" s="11">
        <v>53.31</v>
      </c>
    </row>
    <row r="492" spans="1:2" x14ac:dyDescent="0.25">
      <c r="A492">
        <v>491</v>
      </c>
      <c r="B492" s="11">
        <v>51.41</v>
      </c>
    </row>
    <row r="493" spans="1:2" x14ac:dyDescent="0.25">
      <c r="A493">
        <v>492</v>
      </c>
      <c r="B493" s="11">
        <v>51.73</v>
      </c>
    </row>
    <row r="494" spans="1:2" x14ac:dyDescent="0.25">
      <c r="A494">
        <v>493</v>
      </c>
      <c r="B494" s="11">
        <v>52.33</v>
      </c>
    </row>
    <row r="495" spans="1:2" x14ac:dyDescent="0.25">
      <c r="A495">
        <v>494</v>
      </c>
      <c r="B495" s="11">
        <v>51.5</v>
      </c>
    </row>
    <row r="496" spans="1:2" x14ac:dyDescent="0.25">
      <c r="A496">
        <v>495</v>
      </c>
      <c r="B496" s="11">
        <v>50.58</v>
      </c>
    </row>
    <row r="497" spans="1:2" x14ac:dyDescent="0.25">
      <c r="A497">
        <v>496</v>
      </c>
      <c r="B497" s="11">
        <v>50.55</v>
      </c>
    </row>
    <row r="498" spans="1:2" x14ac:dyDescent="0.25">
      <c r="A498">
        <v>497</v>
      </c>
      <c r="B498" s="11">
        <v>50.41</v>
      </c>
    </row>
    <row r="499" spans="1:2" x14ac:dyDescent="0.25">
      <c r="A499">
        <v>498</v>
      </c>
      <c r="B499" s="11">
        <v>50.81</v>
      </c>
    </row>
    <row r="500" spans="1:2" x14ac:dyDescent="0.25">
      <c r="A500">
        <v>499</v>
      </c>
      <c r="B500" s="11">
        <v>49.7</v>
      </c>
    </row>
    <row r="501" spans="1:2" x14ac:dyDescent="0.25">
      <c r="A501">
        <v>500</v>
      </c>
      <c r="B501" s="11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showGridLines="0" workbookViewId="0"/>
  </sheetViews>
  <sheetFormatPr defaultRowHeight="15" x14ac:dyDescent="0.25"/>
  <cols>
    <col min="1" max="1" width="4.28515625" bestFit="1" customWidth="1"/>
    <col min="2" max="2" width="10.5703125" bestFit="1" customWidth="1"/>
    <col min="3" max="3" width="11.140625" bestFit="1" customWidth="1"/>
  </cols>
  <sheetData>
    <row r="1" spans="1:6" x14ac:dyDescent="0.25">
      <c r="A1" t="s">
        <v>28</v>
      </c>
      <c r="B1" t="s">
        <v>27</v>
      </c>
      <c r="C1" t="s">
        <v>33</v>
      </c>
      <c r="E1" t="s">
        <v>32</v>
      </c>
      <c r="F1" s="14">
        <f>AVERAGE($C$3:$C$501)</f>
        <v>1.4254732488729776E-3</v>
      </c>
    </row>
    <row r="2" spans="1:6" x14ac:dyDescent="0.25">
      <c r="A2" s="13">
        <f>'Q.2)Data'!A2</f>
        <v>1</v>
      </c>
      <c r="B2" s="11">
        <f>'Q.2)Data'!B2</f>
        <v>24.55</v>
      </c>
      <c r="E2" t="s">
        <v>31</v>
      </c>
      <c r="F2" s="14">
        <f>MEDIAN($C$3:$C$501)</f>
        <v>1.3435444718878403E-3</v>
      </c>
    </row>
    <row r="3" spans="1:6" x14ac:dyDescent="0.25">
      <c r="A3" s="13">
        <f>'Q.2)Data'!A3</f>
        <v>2</v>
      </c>
      <c r="B3" s="11">
        <f>'Q.2)Data'!B3</f>
        <v>23.84</v>
      </c>
      <c r="C3" s="12">
        <f t="shared" ref="C3:C66" si="0">LN(B3/B2)</f>
        <v>-2.9347012043380589E-2</v>
      </c>
      <c r="E3" t="s">
        <v>30</v>
      </c>
      <c r="F3" s="14">
        <f>VAR($C$3:$C$501)</f>
        <v>4.1814780974367766E-4</v>
      </c>
    </row>
    <row r="4" spans="1:6" x14ac:dyDescent="0.25">
      <c r="A4" s="13">
        <f>'Q.2)Data'!A4</f>
        <v>3</v>
      </c>
      <c r="B4" s="11">
        <f>'Q.2)Data'!B4</f>
        <v>23.75</v>
      </c>
      <c r="C4" s="12">
        <f t="shared" si="0"/>
        <v>-3.7823117164987965E-3</v>
      </c>
      <c r="E4" t="s">
        <v>29</v>
      </c>
      <c r="F4" s="14">
        <f>STDEV($C$3:$C$501)</f>
        <v>2.0448662786198946E-2</v>
      </c>
    </row>
    <row r="5" spans="1:6" x14ac:dyDescent="0.25">
      <c r="A5" s="13">
        <f>'Q.2)Data'!A5</f>
        <v>4</v>
      </c>
      <c r="B5" s="11">
        <f>'Q.2)Data'!B5</f>
        <v>23.85</v>
      </c>
      <c r="C5" s="12">
        <f t="shared" si="0"/>
        <v>4.2016868536999766E-3</v>
      </c>
    </row>
    <row r="6" spans="1:6" x14ac:dyDescent="0.25">
      <c r="A6" s="13">
        <f>'Q.2)Data'!A6</f>
        <v>5</v>
      </c>
      <c r="B6" s="11">
        <f>'Q.2)Data'!B6</f>
        <v>24.02</v>
      </c>
      <c r="C6" s="12">
        <f t="shared" si="0"/>
        <v>7.1025993174871835E-3</v>
      </c>
    </row>
    <row r="7" spans="1:6" x14ac:dyDescent="0.25">
      <c r="A7" s="13">
        <f>'Q.2)Data'!A7</f>
        <v>6</v>
      </c>
      <c r="B7" s="11">
        <f>'Q.2)Data'!B7</f>
        <v>23.75</v>
      </c>
      <c r="C7" s="12">
        <f t="shared" si="0"/>
        <v>-1.1304286171187228E-2</v>
      </c>
    </row>
    <row r="8" spans="1:6" x14ac:dyDescent="0.25">
      <c r="A8" s="13">
        <f>'Q.2)Data'!A8</f>
        <v>7</v>
      </c>
      <c r="B8" s="11">
        <f>'Q.2)Data'!B8</f>
        <v>23.8</v>
      </c>
      <c r="C8" s="12">
        <f t="shared" si="0"/>
        <v>2.10305019677889E-3</v>
      </c>
    </row>
    <row r="9" spans="1:6" x14ac:dyDescent="0.25">
      <c r="A9" s="13">
        <f>'Q.2)Data'!A9</f>
        <v>8</v>
      </c>
      <c r="B9" s="11">
        <f>'Q.2)Data'!B9</f>
        <v>24.78</v>
      </c>
      <c r="C9" s="12">
        <f t="shared" si="0"/>
        <v>4.0351295523567449E-2</v>
      </c>
    </row>
    <row r="10" spans="1:6" x14ac:dyDescent="0.25">
      <c r="A10" s="13">
        <f>'Q.2)Data'!A10</f>
        <v>9</v>
      </c>
      <c r="B10" s="11">
        <f>'Q.2)Data'!B10</f>
        <v>24.1</v>
      </c>
      <c r="C10" s="12">
        <f t="shared" si="0"/>
        <v>-2.7825035704387029E-2</v>
      </c>
    </row>
    <row r="11" spans="1:6" x14ac:dyDescent="0.25">
      <c r="A11" s="13">
        <f>'Q.2)Data'!A11</f>
        <v>10</v>
      </c>
      <c r="B11" s="11">
        <f>'Q.2)Data'!B11</f>
        <v>23.97</v>
      </c>
      <c r="C11" s="12">
        <f t="shared" si="0"/>
        <v>-5.4087920503164133E-3</v>
      </c>
    </row>
    <row r="12" spans="1:6" x14ac:dyDescent="0.25">
      <c r="A12" s="13">
        <f>'Q.2)Data'!A12</f>
        <v>11</v>
      </c>
      <c r="B12" s="11">
        <f>'Q.2)Data'!B12</f>
        <v>23.37</v>
      </c>
      <c r="C12" s="12">
        <f t="shared" si="0"/>
        <v>-2.5349899895526353E-2</v>
      </c>
    </row>
    <row r="13" spans="1:6" x14ac:dyDescent="0.25">
      <c r="A13" s="13">
        <f>'Q.2)Data'!A13</f>
        <v>12</v>
      </c>
      <c r="B13" s="11">
        <f>'Q.2)Data'!B13</f>
        <v>23.37</v>
      </c>
      <c r="C13" s="12">
        <f t="shared" si="0"/>
        <v>0</v>
      </c>
    </row>
    <row r="14" spans="1:6" x14ac:dyDescent="0.25">
      <c r="A14" s="13">
        <f>'Q.2)Data'!A14</f>
        <v>13</v>
      </c>
      <c r="B14" s="11">
        <f>'Q.2)Data'!B14</f>
        <v>24.14</v>
      </c>
      <c r="C14" s="12">
        <f t="shared" si="0"/>
        <v>3.2417067118618727E-2</v>
      </c>
    </row>
    <row r="15" spans="1:6" x14ac:dyDescent="0.25">
      <c r="A15" s="13">
        <f>'Q.2)Data'!A15</f>
        <v>14</v>
      </c>
      <c r="B15" s="11">
        <f>'Q.2)Data'!B15</f>
        <v>24.52</v>
      </c>
      <c r="C15" s="12">
        <f t="shared" si="0"/>
        <v>1.5618895398625173E-2</v>
      </c>
    </row>
    <row r="16" spans="1:6" x14ac:dyDescent="0.25">
      <c r="A16" s="13">
        <f>'Q.2)Data'!A16</f>
        <v>15</v>
      </c>
      <c r="B16" s="11">
        <f>'Q.2)Data'!B16</f>
        <v>24.6</v>
      </c>
      <c r="C16" s="12">
        <f t="shared" si="0"/>
        <v>3.2573318703065048E-3</v>
      </c>
    </row>
    <row r="17" spans="1:3" x14ac:dyDescent="0.25">
      <c r="A17" s="13">
        <f>'Q.2)Data'!A17</f>
        <v>16</v>
      </c>
      <c r="B17" s="11">
        <f>'Q.2)Data'!B17</f>
        <v>24.4</v>
      </c>
      <c r="C17" s="12">
        <f t="shared" si="0"/>
        <v>-8.1633106391610939E-3</v>
      </c>
    </row>
    <row r="18" spans="1:3" x14ac:dyDescent="0.25">
      <c r="A18" s="13">
        <f>'Q.2)Data'!A18</f>
        <v>17</v>
      </c>
      <c r="B18" s="11">
        <f>'Q.2)Data'!B18</f>
        <v>24.71</v>
      </c>
      <c r="C18" s="12">
        <f t="shared" si="0"/>
        <v>1.2624887701362584E-2</v>
      </c>
    </row>
    <row r="19" spans="1:3" x14ac:dyDescent="0.25">
      <c r="A19" s="13">
        <f>'Q.2)Data'!A19</f>
        <v>18</v>
      </c>
      <c r="B19" s="11">
        <f>'Q.2)Data'!B19</f>
        <v>25.35</v>
      </c>
      <c r="C19" s="12">
        <f t="shared" si="0"/>
        <v>2.5570710036673539E-2</v>
      </c>
    </row>
    <row r="20" spans="1:3" x14ac:dyDescent="0.25">
      <c r="A20" s="13">
        <f>'Q.2)Data'!A20</f>
        <v>19</v>
      </c>
      <c r="B20" s="11">
        <f>'Q.2)Data'!B20</f>
        <v>25.82</v>
      </c>
      <c r="C20" s="12">
        <f t="shared" si="0"/>
        <v>1.8370655381304189E-2</v>
      </c>
    </row>
    <row r="21" spans="1:3" x14ac:dyDescent="0.25">
      <c r="A21" s="13">
        <f>'Q.2)Data'!A21</f>
        <v>20</v>
      </c>
      <c r="B21" s="11">
        <f>'Q.2)Data'!B21</f>
        <v>26.05</v>
      </c>
      <c r="C21" s="12">
        <f t="shared" si="0"/>
        <v>8.8683827808795548E-3</v>
      </c>
    </row>
    <row r="22" spans="1:3" x14ac:dyDescent="0.25">
      <c r="A22" s="13">
        <f>'Q.2)Data'!A22</f>
        <v>21</v>
      </c>
      <c r="B22" s="11">
        <f>'Q.2)Data'!B22</f>
        <v>25.47</v>
      </c>
      <c r="C22" s="12">
        <f t="shared" si="0"/>
        <v>-2.2516479208010327E-2</v>
      </c>
    </row>
    <row r="23" spans="1:3" x14ac:dyDescent="0.25">
      <c r="A23" s="13">
        <f>'Q.2)Data'!A23</f>
        <v>22</v>
      </c>
      <c r="B23" s="11">
        <f>'Q.2)Data'!B23</f>
        <v>25.97</v>
      </c>
      <c r="C23" s="12">
        <f t="shared" si="0"/>
        <v>1.9440736683291427E-2</v>
      </c>
    </row>
    <row r="24" spans="1:3" x14ac:dyDescent="0.25">
      <c r="A24" s="13">
        <f>'Q.2)Data'!A24</f>
        <v>23</v>
      </c>
      <c r="B24" s="11">
        <f>'Q.2)Data'!B24</f>
        <v>26.14</v>
      </c>
      <c r="C24" s="12">
        <f t="shared" si="0"/>
        <v>6.5246825214188156E-3</v>
      </c>
    </row>
    <row r="25" spans="1:3" x14ac:dyDescent="0.25">
      <c r="A25" s="13">
        <f>'Q.2)Data'!A25</f>
        <v>24</v>
      </c>
      <c r="B25" s="11">
        <f>'Q.2)Data'!B25</f>
        <v>27.65</v>
      </c>
      <c r="C25" s="12">
        <f t="shared" si="0"/>
        <v>5.615901977226781E-2</v>
      </c>
    </row>
    <row r="26" spans="1:3" x14ac:dyDescent="0.25">
      <c r="A26" s="13">
        <f>'Q.2)Data'!A26</f>
        <v>25</v>
      </c>
      <c r="B26" s="11">
        <f>'Q.2)Data'!B26</f>
        <v>28.46</v>
      </c>
      <c r="C26" s="12">
        <f t="shared" si="0"/>
        <v>2.8873864693362596E-2</v>
      </c>
    </row>
    <row r="27" spans="1:3" x14ac:dyDescent="0.25">
      <c r="A27" s="13">
        <f>'Q.2)Data'!A27</f>
        <v>26</v>
      </c>
      <c r="B27" s="11">
        <f>'Q.2)Data'!B27</f>
        <v>28.12</v>
      </c>
      <c r="C27" s="12">
        <f t="shared" si="0"/>
        <v>-1.2018525719242163E-2</v>
      </c>
    </row>
    <row r="28" spans="1:3" x14ac:dyDescent="0.25">
      <c r="A28" s="13">
        <f>'Q.2)Data'!A28</f>
        <v>27</v>
      </c>
      <c r="B28" s="11">
        <f>'Q.2)Data'!B28</f>
        <v>27.13</v>
      </c>
      <c r="C28" s="12">
        <f t="shared" si="0"/>
        <v>-3.5840940271623829E-2</v>
      </c>
    </row>
    <row r="29" spans="1:3" x14ac:dyDescent="0.25">
      <c r="A29" s="13">
        <f>'Q.2)Data'!A29</f>
        <v>28</v>
      </c>
      <c r="B29" s="11">
        <f>'Q.2)Data'!B29</f>
        <v>27.8</v>
      </c>
      <c r="C29" s="12">
        <f t="shared" si="0"/>
        <v>2.4395894025751094E-2</v>
      </c>
    </row>
    <row r="30" spans="1:3" x14ac:dyDescent="0.25">
      <c r="A30" s="13">
        <f>'Q.2)Data'!A30</f>
        <v>29</v>
      </c>
      <c r="B30" s="11">
        <f>'Q.2)Data'!B30</f>
        <v>27.97</v>
      </c>
      <c r="C30" s="12">
        <f t="shared" si="0"/>
        <v>6.0964865172768931E-3</v>
      </c>
    </row>
    <row r="31" spans="1:3" x14ac:dyDescent="0.25">
      <c r="A31" s="13">
        <f>'Q.2)Data'!A31</f>
        <v>30</v>
      </c>
      <c r="B31" s="11">
        <f>'Q.2)Data'!B31</f>
        <v>27</v>
      </c>
      <c r="C31" s="12">
        <f t="shared" si="0"/>
        <v>-3.5295641209539187E-2</v>
      </c>
    </row>
    <row r="32" spans="1:3" x14ac:dyDescent="0.25">
      <c r="A32" s="13">
        <f>'Q.2)Data'!A32</f>
        <v>31</v>
      </c>
      <c r="B32" s="11">
        <f>'Q.2)Data'!B32</f>
        <v>27.49</v>
      </c>
      <c r="C32" s="12">
        <f t="shared" si="0"/>
        <v>1.7985436172825151E-2</v>
      </c>
    </row>
    <row r="33" spans="1:3" x14ac:dyDescent="0.25">
      <c r="A33" s="13">
        <f>'Q.2)Data'!A33</f>
        <v>32</v>
      </c>
      <c r="B33" s="11">
        <f>'Q.2)Data'!B33</f>
        <v>27.74</v>
      </c>
      <c r="C33" s="12">
        <f t="shared" si="0"/>
        <v>9.0531127095312379E-3</v>
      </c>
    </row>
    <row r="34" spans="1:3" x14ac:dyDescent="0.25">
      <c r="A34" s="13">
        <f>'Q.2)Data'!A34</f>
        <v>33</v>
      </c>
      <c r="B34" s="11">
        <f>'Q.2)Data'!B34</f>
        <v>27.42</v>
      </c>
      <c r="C34" s="12">
        <f t="shared" si="0"/>
        <v>-1.1602740752517085E-2</v>
      </c>
    </row>
    <row r="35" spans="1:3" x14ac:dyDescent="0.25">
      <c r="A35" s="13">
        <f>'Q.2)Data'!A35</f>
        <v>34</v>
      </c>
      <c r="B35" s="11">
        <f>'Q.2)Data'!B35</f>
        <v>27.36</v>
      </c>
      <c r="C35" s="12">
        <f t="shared" si="0"/>
        <v>-2.1905813798186978E-3</v>
      </c>
    </row>
    <row r="36" spans="1:3" x14ac:dyDescent="0.25">
      <c r="A36" s="13">
        <f>'Q.2)Data'!A36</f>
        <v>35</v>
      </c>
      <c r="B36" s="11">
        <f>'Q.2)Data'!B36</f>
        <v>27.4</v>
      </c>
      <c r="C36" s="12">
        <f t="shared" si="0"/>
        <v>1.4609206396748698E-3</v>
      </c>
    </row>
    <row r="37" spans="1:3" x14ac:dyDescent="0.25">
      <c r="A37" s="13">
        <f>'Q.2)Data'!A37</f>
        <v>36</v>
      </c>
      <c r="B37" s="11">
        <f>'Q.2)Data'!B37</f>
        <v>27.56</v>
      </c>
      <c r="C37" s="12">
        <f t="shared" si="0"/>
        <v>5.8224327514332288E-3</v>
      </c>
    </row>
    <row r="38" spans="1:3" x14ac:dyDescent="0.25">
      <c r="A38" s="13">
        <f>'Q.2)Data'!A38</f>
        <v>37</v>
      </c>
      <c r="B38" s="11">
        <f>'Q.2)Data'!B38</f>
        <v>27.35</v>
      </c>
      <c r="C38" s="12">
        <f t="shared" si="0"/>
        <v>-7.648917277467482E-3</v>
      </c>
    </row>
    <row r="39" spans="1:3" x14ac:dyDescent="0.25">
      <c r="A39" s="13">
        <f>'Q.2)Data'!A39</f>
        <v>38</v>
      </c>
      <c r="B39" s="11">
        <f>'Q.2)Data'!B39</f>
        <v>27.4</v>
      </c>
      <c r="C39" s="12">
        <f t="shared" si="0"/>
        <v>1.8264845260342812E-3</v>
      </c>
    </row>
    <row r="40" spans="1:3" x14ac:dyDescent="0.25">
      <c r="A40" s="13">
        <f>'Q.2)Data'!A40</f>
        <v>39</v>
      </c>
      <c r="B40" s="11">
        <f>'Q.2)Data'!B40</f>
        <v>27.8</v>
      </c>
      <c r="C40" s="12">
        <f t="shared" si="0"/>
        <v>1.4493007302566824E-2</v>
      </c>
    </row>
    <row r="41" spans="1:3" x14ac:dyDescent="0.25">
      <c r="A41" s="13">
        <f>'Q.2)Data'!A41</f>
        <v>40</v>
      </c>
      <c r="B41" s="11">
        <f>'Q.2)Data'!B41</f>
        <v>27.79</v>
      </c>
      <c r="C41" s="12">
        <f t="shared" si="0"/>
        <v>-3.5977694217911903E-4</v>
      </c>
    </row>
    <row r="42" spans="1:3" x14ac:dyDescent="0.25">
      <c r="A42" s="13">
        <f>'Q.2)Data'!A42</f>
        <v>41</v>
      </c>
      <c r="B42" s="11">
        <f>'Q.2)Data'!B42</f>
        <v>27.24</v>
      </c>
      <c r="C42" s="12">
        <f t="shared" si="0"/>
        <v>-1.9989762473100751E-2</v>
      </c>
    </row>
    <row r="43" spans="1:3" x14ac:dyDescent="0.25">
      <c r="A43" s="13">
        <f>'Q.2)Data'!A43</f>
        <v>42</v>
      </c>
      <c r="B43" s="11">
        <f>'Q.2)Data'!B43</f>
        <v>28.03</v>
      </c>
      <c r="C43" s="12">
        <f t="shared" si="0"/>
        <v>2.8588883895385459E-2</v>
      </c>
    </row>
    <row r="44" spans="1:3" x14ac:dyDescent="0.25">
      <c r="A44" s="13">
        <f>'Q.2)Data'!A44</f>
        <v>43</v>
      </c>
      <c r="B44" s="11">
        <f>'Q.2)Data'!B44</f>
        <v>28.9</v>
      </c>
      <c r="C44" s="12">
        <f t="shared" si="0"/>
        <v>3.0566229941689518E-2</v>
      </c>
    </row>
    <row r="45" spans="1:3" x14ac:dyDescent="0.25">
      <c r="A45" s="13">
        <f>'Q.2)Data'!A45</f>
        <v>44</v>
      </c>
      <c r="B45" s="11">
        <f>'Q.2)Data'!B45</f>
        <v>29.34</v>
      </c>
      <c r="C45" s="12">
        <f t="shared" si="0"/>
        <v>1.5110177596449193E-2</v>
      </c>
    </row>
    <row r="46" spans="1:3" x14ac:dyDescent="0.25">
      <c r="A46" s="13">
        <f>'Q.2)Data'!A46</f>
        <v>45</v>
      </c>
      <c r="B46" s="11">
        <f>'Q.2)Data'!B46</f>
        <v>29.88</v>
      </c>
      <c r="C46" s="12">
        <f t="shared" si="0"/>
        <v>1.8237587549780793E-2</v>
      </c>
    </row>
    <row r="47" spans="1:3" x14ac:dyDescent="0.25">
      <c r="A47" s="13">
        <f>'Q.2)Data'!A47</f>
        <v>46</v>
      </c>
      <c r="B47" s="11">
        <f>'Q.2)Data'!B47</f>
        <v>29.52</v>
      </c>
      <c r="C47" s="12">
        <f t="shared" si="0"/>
        <v>-1.2121360532344737E-2</v>
      </c>
    </row>
    <row r="48" spans="1:3" x14ac:dyDescent="0.25">
      <c r="A48" s="13">
        <f>'Q.2)Data'!A48</f>
        <v>47</v>
      </c>
      <c r="B48" s="11">
        <f>'Q.2)Data'!B48</f>
        <v>31.36</v>
      </c>
      <c r="C48" s="12">
        <f t="shared" si="0"/>
        <v>6.0465195749935356E-2</v>
      </c>
    </row>
    <row r="49" spans="1:3" x14ac:dyDescent="0.25">
      <c r="A49" s="13">
        <f>'Q.2)Data'!A49</f>
        <v>48</v>
      </c>
      <c r="B49" s="11">
        <f>'Q.2)Data'!B49</f>
        <v>33.270000000000003</v>
      </c>
      <c r="C49" s="12">
        <f t="shared" si="0"/>
        <v>5.9122894548178394E-2</v>
      </c>
    </row>
    <row r="50" spans="1:3" x14ac:dyDescent="0.25">
      <c r="A50" s="13">
        <f>'Q.2)Data'!A50</f>
        <v>49</v>
      </c>
      <c r="B50" s="11">
        <f>'Q.2)Data'!B50</f>
        <v>32.840000000000003</v>
      </c>
      <c r="C50" s="12">
        <f t="shared" si="0"/>
        <v>-1.300880544615793E-2</v>
      </c>
    </row>
    <row r="51" spans="1:3" x14ac:dyDescent="0.25">
      <c r="A51" s="13">
        <f>'Q.2)Data'!A51</f>
        <v>50</v>
      </c>
      <c r="B51" s="11">
        <f>'Q.2)Data'!B51</f>
        <v>30.9</v>
      </c>
      <c r="C51" s="12">
        <f t="shared" si="0"/>
        <v>-6.0891100680527839E-2</v>
      </c>
    </row>
    <row r="52" spans="1:3" x14ac:dyDescent="0.25">
      <c r="A52" s="13">
        <f>'Q.2)Data'!A52</f>
        <v>51</v>
      </c>
      <c r="B52" s="11">
        <f>'Q.2)Data'!B52</f>
        <v>31.05</v>
      </c>
      <c r="C52" s="12">
        <f t="shared" si="0"/>
        <v>4.8426244757879908E-3</v>
      </c>
    </row>
    <row r="53" spans="1:3" x14ac:dyDescent="0.25">
      <c r="A53" s="13">
        <f>'Q.2)Data'!A53</f>
        <v>52</v>
      </c>
      <c r="B53" s="11">
        <f>'Q.2)Data'!B53</f>
        <v>30.7</v>
      </c>
      <c r="C53" s="12">
        <f t="shared" si="0"/>
        <v>-1.1336153786336352E-2</v>
      </c>
    </row>
    <row r="54" spans="1:3" x14ac:dyDescent="0.25">
      <c r="A54" s="13">
        <f>'Q.2)Data'!A54</f>
        <v>53</v>
      </c>
      <c r="B54" s="11">
        <f>'Q.2)Data'!B54</f>
        <v>29.84</v>
      </c>
      <c r="C54" s="12">
        <f t="shared" si="0"/>
        <v>-2.8412879257591405E-2</v>
      </c>
    </row>
    <row r="55" spans="1:3" x14ac:dyDescent="0.25">
      <c r="A55" s="13">
        <f>'Q.2)Data'!A55</f>
        <v>54</v>
      </c>
      <c r="B55" s="11">
        <f>'Q.2)Data'!B55</f>
        <v>29.72</v>
      </c>
      <c r="C55" s="12">
        <f t="shared" si="0"/>
        <v>-4.0295554860016883E-3</v>
      </c>
    </row>
    <row r="56" spans="1:3" x14ac:dyDescent="0.25">
      <c r="A56" s="13">
        <f>'Q.2)Data'!A56</f>
        <v>55</v>
      </c>
      <c r="B56" s="11">
        <f>'Q.2)Data'!B56</f>
        <v>30.01</v>
      </c>
      <c r="C56" s="12">
        <f t="shared" si="0"/>
        <v>9.7104396027173547E-3</v>
      </c>
    </row>
    <row r="57" spans="1:3" x14ac:dyDescent="0.25">
      <c r="A57" s="13">
        <f>'Q.2)Data'!A57</f>
        <v>56</v>
      </c>
      <c r="B57" s="11">
        <f>'Q.2)Data'!B57</f>
        <v>29.96</v>
      </c>
      <c r="C57" s="12">
        <f t="shared" si="0"/>
        <v>-1.667500803257047E-3</v>
      </c>
    </row>
    <row r="58" spans="1:3" x14ac:dyDescent="0.25">
      <c r="A58" s="13">
        <f>'Q.2)Data'!A58</f>
        <v>57</v>
      </c>
      <c r="B58" s="11">
        <f>'Q.2)Data'!B58</f>
        <v>29.41</v>
      </c>
      <c r="C58" s="12">
        <f t="shared" si="0"/>
        <v>-1.8528406083115068E-2</v>
      </c>
    </row>
    <row r="59" spans="1:3" x14ac:dyDescent="0.25">
      <c r="A59" s="13">
        <f>'Q.2)Data'!A59</f>
        <v>58</v>
      </c>
      <c r="B59" s="11">
        <f>'Q.2)Data'!B59</f>
        <v>30.17</v>
      </c>
      <c r="C59" s="12">
        <f t="shared" si="0"/>
        <v>2.551330060506609E-2</v>
      </c>
    </row>
    <row r="60" spans="1:3" x14ac:dyDescent="0.25">
      <c r="A60" s="13">
        <f>'Q.2)Data'!A60</f>
        <v>59</v>
      </c>
      <c r="B60" s="11">
        <f>'Q.2)Data'!B60</f>
        <v>31.12</v>
      </c>
      <c r="C60" s="12">
        <f t="shared" si="0"/>
        <v>3.100264613922107E-2</v>
      </c>
    </row>
    <row r="61" spans="1:3" x14ac:dyDescent="0.25">
      <c r="A61" s="13">
        <f>'Q.2)Data'!A61</f>
        <v>60</v>
      </c>
      <c r="B61" s="11">
        <f>'Q.2)Data'!B61</f>
        <v>31.01</v>
      </c>
      <c r="C61" s="12">
        <f t="shared" si="0"/>
        <v>-3.5409661978332155E-3</v>
      </c>
    </row>
    <row r="62" spans="1:3" x14ac:dyDescent="0.25">
      <c r="A62" s="13">
        <f>'Q.2)Data'!A62</f>
        <v>61</v>
      </c>
      <c r="B62" s="11">
        <f>'Q.2)Data'!B62</f>
        <v>31.72</v>
      </c>
      <c r="C62" s="12">
        <f t="shared" si="0"/>
        <v>2.2637663654289576E-2</v>
      </c>
    </row>
    <row r="63" spans="1:3" x14ac:dyDescent="0.25">
      <c r="A63" s="13">
        <f>'Q.2)Data'!A63</f>
        <v>62</v>
      </c>
      <c r="B63" s="11">
        <f>'Q.2)Data'!B63</f>
        <v>31.62</v>
      </c>
      <c r="C63" s="12">
        <f t="shared" si="0"/>
        <v>-3.1575649853212546E-3</v>
      </c>
    </row>
    <row r="64" spans="1:3" x14ac:dyDescent="0.25">
      <c r="A64" s="13">
        <f>'Q.2)Data'!A64</f>
        <v>63</v>
      </c>
      <c r="B64" s="11">
        <f>'Q.2)Data'!B64</f>
        <v>32.14</v>
      </c>
      <c r="C64" s="12">
        <f t="shared" si="0"/>
        <v>1.6311528528040489E-2</v>
      </c>
    </row>
    <row r="65" spans="1:3" x14ac:dyDescent="0.25">
      <c r="A65" s="13">
        <f>'Q.2)Data'!A65</f>
        <v>64</v>
      </c>
      <c r="B65" s="11">
        <f>'Q.2)Data'!B65</f>
        <v>32.619999999999997</v>
      </c>
      <c r="C65" s="12">
        <f t="shared" si="0"/>
        <v>1.4824236883501129E-2</v>
      </c>
    </row>
    <row r="66" spans="1:3" x14ac:dyDescent="0.25">
      <c r="A66" s="13">
        <f>'Q.2)Data'!A66</f>
        <v>65</v>
      </c>
      <c r="B66" s="11">
        <f>'Q.2)Data'!B66</f>
        <v>32.82</v>
      </c>
      <c r="C66" s="12">
        <f t="shared" si="0"/>
        <v>6.1124884690770551E-3</v>
      </c>
    </row>
    <row r="67" spans="1:3" x14ac:dyDescent="0.25">
      <c r="A67" s="13">
        <f>'Q.2)Data'!A67</f>
        <v>66</v>
      </c>
      <c r="B67" s="11">
        <f>'Q.2)Data'!B67</f>
        <v>32.840000000000003</v>
      </c>
      <c r="C67" s="12">
        <f t="shared" ref="C67:C130" si="1">LN(B67/B66)</f>
        <v>6.0919892228276614E-4</v>
      </c>
    </row>
    <row r="68" spans="1:3" x14ac:dyDescent="0.25">
      <c r="A68" s="13">
        <f>'Q.2)Data'!A68</f>
        <v>67</v>
      </c>
      <c r="B68" s="11">
        <f>'Q.2)Data'!B68</f>
        <v>31.92</v>
      </c>
      <c r="C68" s="12">
        <f t="shared" si="1"/>
        <v>-2.8414512002619487E-2</v>
      </c>
    </row>
    <row r="69" spans="1:3" x14ac:dyDescent="0.25">
      <c r="A69" s="13">
        <f>'Q.2)Data'!A69</f>
        <v>68</v>
      </c>
      <c r="B69" s="11">
        <f>'Q.2)Data'!B69</f>
        <v>31.71</v>
      </c>
      <c r="C69" s="12">
        <f t="shared" si="1"/>
        <v>-6.6006840313521361E-3</v>
      </c>
    </row>
    <row r="70" spans="1:3" x14ac:dyDescent="0.25">
      <c r="A70" s="13">
        <f>'Q.2)Data'!A70</f>
        <v>69</v>
      </c>
      <c r="B70" s="11">
        <f>'Q.2)Data'!B70</f>
        <v>31.09</v>
      </c>
      <c r="C70" s="12">
        <f t="shared" si="1"/>
        <v>-1.9745864479593551E-2</v>
      </c>
    </row>
    <row r="71" spans="1:3" x14ac:dyDescent="0.25">
      <c r="A71" s="13">
        <f>'Q.2)Data'!A71</f>
        <v>70</v>
      </c>
      <c r="B71" s="11">
        <f>'Q.2)Data'!B71</f>
        <v>32.24</v>
      </c>
      <c r="C71" s="12">
        <f t="shared" si="1"/>
        <v>3.6321693567765136E-2</v>
      </c>
    </row>
    <row r="72" spans="1:3" x14ac:dyDescent="0.25">
      <c r="A72" s="13">
        <f>'Q.2)Data'!A72</f>
        <v>71</v>
      </c>
      <c r="B72" s="11">
        <f>'Q.2)Data'!B72</f>
        <v>32.75</v>
      </c>
      <c r="C72" s="12">
        <f t="shared" si="1"/>
        <v>1.5695044442833244E-2</v>
      </c>
    </row>
    <row r="73" spans="1:3" x14ac:dyDescent="0.25">
      <c r="A73" s="13">
        <f>'Q.2)Data'!A73</f>
        <v>72</v>
      </c>
      <c r="B73" s="11">
        <f>'Q.2)Data'!B73</f>
        <v>32.75</v>
      </c>
      <c r="C73" s="12">
        <f t="shared" si="1"/>
        <v>0</v>
      </c>
    </row>
    <row r="74" spans="1:3" x14ac:dyDescent="0.25">
      <c r="A74" s="13">
        <f>'Q.2)Data'!A74</f>
        <v>73</v>
      </c>
      <c r="B74" s="11">
        <f>'Q.2)Data'!B74</f>
        <v>32.17</v>
      </c>
      <c r="C74" s="12">
        <f t="shared" si="1"/>
        <v>-1.7868620830325858E-2</v>
      </c>
    </row>
    <row r="75" spans="1:3" x14ac:dyDescent="0.25">
      <c r="A75" s="13">
        <f>'Q.2)Data'!A75</f>
        <v>74</v>
      </c>
      <c r="B75" s="11">
        <f>'Q.2)Data'!B75</f>
        <v>32.03</v>
      </c>
      <c r="C75" s="12">
        <f t="shared" si="1"/>
        <v>-4.3613776298681919E-3</v>
      </c>
    </row>
    <row r="76" spans="1:3" x14ac:dyDescent="0.25">
      <c r="A76" s="13">
        <f>'Q.2)Data'!A76</f>
        <v>75</v>
      </c>
      <c r="B76" s="11">
        <f>'Q.2)Data'!B76</f>
        <v>32.36</v>
      </c>
      <c r="C76" s="12">
        <f t="shared" si="1"/>
        <v>1.0250128569224125E-2</v>
      </c>
    </row>
    <row r="77" spans="1:3" x14ac:dyDescent="0.25">
      <c r="A77" s="13">
        <f>'Q.2)Data'!A77</f>
        <v>76</v>
      </c>
      <c r="B77" s="11">
        <f>'Q.2)Data'!B77</f>
        <v>32.130000000000003</v>
      </c>
      <c r="C77" s="12">
        <f t="shared" si="1"/>
        <v>-7.1329190625237359E-3</v>
      </c>
    </row>
    <row r="78" spans="1:3" x14ac:dyDescent="0.25">
      <c r="A78" s="13">
        <f>'Q.2)Data'!A78</f>
        <v>77</v>
      </c>
      <c r="B78" s="11">
        <f>'Q.2)Data'!B78</f>
        <v>32.54</v>
      </c>
      <c r="C78" s="12">
        <f t="shared" si="1"/>
        <v>1.2679928663124458E-2</v>
      </c>
    </row>
    <row r="79" spans="1:3" x14ac:dyDescent="0.25">
      <c r="A79" s="13">
        <f>'Q.2)Data'!A79</f>
        <v>78</v>
      </c>
      <c r="B79" s="11">
        <f>'Q.2)Data'!B79</f>
        <v>31.75</v>
      </c>
      <c r="C79" s="12">
        <f t="shared" si="1"/>
        <v>-2.457737645219106E-2</v>
      </c>
    </row>
    <row r="80" spans="1:3" x14ac:dyDescent="0.25">
      <c r="A80" s="13">
        <f>'Q.2)Data'!A80</f>
        <v>79</v>
      </c>
      <c r="B80" s="11">
        <f>'Q.2)Data'!B80</f>
        <v>32.229999999999997</v>
      </c>
      <c r="C80" s="12">
        <f t="shared" si="1"/>
        <v>1.5004970488645696E-2</v>
      </c>
    </row>
    <row r="81" spans="1:3" x14ac:dyDescent="0.25">
      <c r="A81" s="13">
        <f>'Q.2)Data'!A81</f>
        <v>80</v>
      </c>
      <c r="B81" s="11">
        <f>'Q.2)Data'!B81</f>
        <v>31.88</v>
      </c>
      <c r="C81" s="12">
        <f t="shared" si="1"/>
        <v>-1.0918841905332181E-2</v>
      </c>
    </row>
    <row r="82" spans="1:3" x14ac:dyDescent="0.25">
      <c r="A82" s="13">
        <f>'Q.2)Data'!A82</f>
        <v>81</v>
      </c>
      <c r="B82" s="11">
        <f>'Q.2)Data'!B82</f>
        <v>32.17</v>
      </c>
      <c r="C82" s="12">
        <f t="shared" si="1"/>
        <v>9.0554873289207475E-3</v>
      </c>
    </row>
    <row r="83" spans="1:3" x14ac:dyDescent="0.25">
      <c r="A83" s="13">
        <f>'Q.2)Data'!A83</f>
        <v>82</v>
      </c>
      <c r="B83" s="11">
        <f>'Q.2)Data'!B83</f>
        <v>32.18</v>
      </c>
      <c r="C83" s="12">
        <f t="shared" si="1"/>
        <v>3.108003133021071E-4</v>
      </c>
    </row>
    <row r="84" spans="1:3" x14ac:dyDescent="0.25">
      <c r="A84" s="13">
        <f>'Q.2)Data'!A84</f>
        <v>83</v>
      </c>
      <c r="B84" s="11">
        <f>'Q.2)Data'!B84</f>
        <v>31.95</v>
      </c>
      <c r="C84" s="12">
        <f t="shared" si="1"/>
        <v>-7.1729607406933217E-3</v>
      </c>
    </row>
    <row r="85" spans="1:3" x14ac:dyDescent="0.25">
      <c r="A85" s="13">
        <f>'Q.2)Data'!A85</f>
        <v>84</v>
      </c>
      <c r="B85" s="11">
        <f>'Q.2)Data'!B85</f>
        <v>31.95</v>
      </c>
      <c r="C85" s="12">
        <f t="shared" si="1"/>
        <v>0</v>
      </c>
    </row>
    <row r="86" spans="1:3" x14ac:dyDescent="0.25">
      <c r="A86" s="13">
        <f>'Q.2)Data'!A86</f>
        <v>85</v>
      </c>
      <c r="B86" s="11">
        <f>'Q.2)Data'!B86</f>
        <v>31.54</v>
      </c>
      <c r="C86" s="12">
        <f t="shared" si="1"/>
        <v>-1.2915599288651493E-2</v>
      </c>
    </row>
    <row r="87" spans="1:3" x14ac:dyDescent="0.25">
      <c r="A87" s="13">
        <f>'Q.2)Data'!A87</f>
        <v>86</v>
      </c>
      <c r="B87" s="11">
        <f>'Q.2)Data'!B87</f>
        <v>32.04</v>
      </c>
      <c r="C87" s="12">
        <f t="shared" si="1"/>
        <v>1.5728540665266147E-2</v>
      </c>
    </row>
    <row r="88" spans="1:3" x14ac:dyDescent="0.25">
      <c r="A88" s="13">
        <f>'Q.2)Data'!A88</f>
        <v>87</v>
      </c>
      <c r="B88" s="11">
        <f>'Q.2)Data'!B88</f>
        <v>32.21</v>
      </c>
      <c r="C88" s="12">
        <f t="shared" si="1"/>
        <v>5.2918411429490539E-3</v>
      </c>
    </row>
    <row r="89" spans="1:3" x14ac:dyDescent="0.25">
      <c r="A89" s="13">
        <f>'Q.2)Data'!A89</f>
        <v>88</v>
      </c>
      <c r="B89" s="11">
        <f>'Q.2)Data'!B89</f>
        <v>32.4</v>
      </c>
      <c r="C89" s="12">
        <f t="shared" si="1"/>
        <v>5.8814594551762694E-3</v>
      </c>
    </row>
    <row r="90" spans="1:3" x14ac:dyDescent="0.25">
      <c r="A90" s="13">
        <f>'Q.2)Data'!A90</f>
        <v>89</v>
      </c>
      <c r="B90" s="11">
        <f>'Q.2)Data'!B90</f>
        <v>33.299999999999997</v>
      </c>
      <c r="C90" s="12">
        <f t="shared" si="1"/>
        <v>2.7398974188114347E-2</v>
      </c>
    </row>
    <row r="91" spans="1:3" x14ac:dyDescent="0.25">
      <c r="A91" s="13">
        <f>'Q.2)Data'!A91</f>
        <v>90</v>
      </c>
      <c r="B91" s="11">
        <f>'Q.2)Data'!B91</f>
        <v>32.69</v>
      </c>
      <c r="C91" s="12">
        <f t="shared" si="1"/>
        <v>-1.8488176250278893E-2</v>
      </c>
    </row>
    <row r="92" spans="1:3" x14ac:dyDescent="0.25">
      <c r="A92" s="13">
        <f>'Q.2)Data'!A92</f>
        <v>91</v>
      </c>
      <c r="B92" s="11">
        <f>'Q.2)Data'!B92</f>
        <v>33.03</v>
      </c>
      <c r="C92" s="12">
        <f t="shared" si="1"/>
        <v>1.034701866657921E-2</v>
      </c>
    </row>
    <row r="93" spans="1:3" x14ac:dyDescent="0.25">
      <c r="A93" s="13">
        <f>'Q.2)Data'!A93</f>
        <v>92</v>
      </c>
      <c r="B93" s="11">
        <f>'Q.2)Data'!B93</f>
        <v>32.51</v>
      </c>
      <c r="C93" s="12">
        <f t="shared" si="1"/>
        <v>-1.58685050868844E-2</v>
      </c>
    </row>
    <row r="94" spans="1:3" x14ac:dyDescent="0.25">
      <c r="A94" s="13">
        <f>'Q.2)Data'!A94</f>
        <v>93</v>
      </c>
      <c r="B94" s="11">
        <f>'Q.2)Data'!B94</f>
        <v>33.020000000000003</v>
      </c>
      <c r="C94" s="12">
        <f t="shared" si="1"/>
        <v>1.5565704176168232E-2</v>
      </c>
    </row>
    <row r="95" spans="1:3" x14ac:dyDescent="0.25">
      <c r="A95" s="13">
        <f>'Q.2)Data'!A95</f>
        <v>94</v>
      </c>
      <c r="B95" s="11">
        <f>'Q.2)Data'!B95</f>
        <v>33.22</v>
      </c>
      <c r="C95" s="12">
        <f t="shared" si="1"/>
        <v>6.0386656931667171E-3</v>
      </c>
    </row>
    <row r="96" spans="1:3" x14ac:dyDescent="0.25">
      <c r="A96" s="13">
        <f>'Q.2)Data'!A96</f>
        <v>95</v>
      </c>
      <c r="B96" s="11">
        <f>'Q.2)Data'!B96</f>
        <v>33.51</v>
      </c>
      <c r="C96" s="12">
        <f t="shared" si="1"/>
        <v>8.6917975640702326E-3</v>
      </c>
    </row>
    <row r="97" spans="1:3" x14ac:dyDescent="0.25">
      <c r="A97" s="13">
        <f>'Q.2)Data'!A97</f>
        <v>96</v>
      </c>
      <c r="B97" s="11">
        <f>'Q.2)Data'!B97</f>
        <v>33.17</v>
      </c>
      <c r="C97" s="12">
        <f t="shared" si="1"/>
        <v>-1.0198048790257838E-2</v>
      </c>
    </row>
    <row r="98" spans="1:3" x14ac:dyDescent="0.25">
      <c r="A98" s="13">
        <f>'Q.2)Data'!A98</f>
        <v>97</v>
      </c>
      <c r="B98" s="11">
        <f>'Q.2)Data'!B98</f>
        <v>33.659999999999997</v>
      </c>
      <c r="C98" s="12">
        <f t="shared" si="1"/>
        <v>1.4664335803698733E-2</v>
      </c>
    </row>
    <row r="99" spans="1:3" x14ac:dyDescent="0.25">
      <c r="A99" s="13">
        <f>'Q.2)Data'!A99</f>
        <v>98</v>
      </c>
      <c r="B99" s="11">
        <f>'Q.2)Data'!B99</f>
        <v>33.44</v>
      </c>
      <c r="C99" s="12">
        <f t="shared" si="1"/>
        <v>-6.5574005461590517E-3</v>
      </c>
    </row>
    <row r="100" spans="1:3" x14ac:dyDescent="0.25">
      <c r="A100" s="13">
        <f>'Q.2)Data'!A100</f>
        <v>99</v>
      </c>
      <c r="B100" s="11">
        <f>'Q.2)Data'!B100</f>
        <v>32.21</v>
      </c>
      <c r="C100" s="12">
        <f t="shared" si="1"/>
        <v>-3.7475824873393349E-2</v>
      </c>
    </row>
    <row r="101" spans="1:3" x14ac:dyDescent="0.25">
      <c r="A101" s="13">
        <f>'Q.2)Data'!A101</f>
        <v>100</v>
      </c>
      <c r="B101" s="11">
        <f>'Q.2)Data'!B101</f>
        <v>31.98</v>
      </c>
      <c r="C101" s="12">
        <f t="shared" si="1"/>
        <v>-7.1662559372992832E-3</v>
      </c>
    </row>
    <row r="102" spans="1:3" x14ac:dyDescent="0.25">
      <c r="A102" s="13">
        <f>'Q.2)Data'!A102</f>
        <v>101</v>
      </c>
      <c r="B102" s="11">
        <f>'Q.2)Data'!B102</f>
        <v>31.2</v>
      </c>
      <c r="C102" s="12">
        <f t="shared" si="1"/>
        <v>-2.4692612590371522E-2</v>
      </c>
    </row>
    <row r="103" spans="1:3" x14ac:dyDescent="0.25">
      <c r="A103" s="13">
        <f>'Q.2)Data'!A103</f>
        <v>102</v>
      </c>
      <c r="B103" s="11">
        <f>'Q.2)Data'!B103</f>
        <v>32.06</v>
      </c>
      <c r="C103" s="12">
        <f t="shared" si="1"/>
        <v>2.7191052365970345E-2</v>
      </c>
    </row>
    <row r="104" spans="1:3" x14ac:dyDescent="0.25">
      <c r="A104" s="13">
        <f>'Q.2)Data'!A104</f>
        <v>103</v>
      </c>
      <c r="B104" s="11">
        <f>'Q.2)Data'!B104</f>
        <v>33.08</v>
      </c>
      <c r="C104" s="12">
        <f t="shared" si="1"/>
        <v>3.1319722974083482E-2</v>
      </c>
    </row>
    <row r="105" spans="1:3" x14ac:dyDescent="0.25">
      <c r="A105" s="13">
        <f>'Q.2)Data'!A105</f>
        <v>104</v>
      </c>
      <c r="B105" s="11">
        <f>'Q.2)Data'!B105</f>
        <v>32.57</v>
      </c>
      <c r="C105" s="12">
        <f t="shared" si="1"/>
        <v>-1.5537250867348345E-2</v>
      </c>
    </row>
    <row r="106" spans="1:3" x14ac:dyDescent="0.25">
      <c r="A106" s="13">
        <f>'Q.2)Data'!A106</f>
        <v>105</v>
      </c>
      <c r="B106" s="11">
        <f>'Q.2)Data'!B106</f>
        <v>33.19</v>
      </c>
      <c r="C106" s="12">
        <f t="shared" si="1"/>
        <v>1.8857006443740998E-2</v>
      </c>
    </row>
    <row r="107" spans="1:3" x14ac:dyDescent="0.25">
      <c r="A107" s="13">
        <f>'Q.2)Data'!A107</f>
        <v>106</v>
      </c>
      <c r="B107" s="11">
        <f>'Q.2)Data'!B107</f>
        <v>32.94</v>
      </c>
      <c r="C107" s="12">
        <f t="shared" si="1"/>
        <v>-7.5609009823889763E-3</v>
      </c>
    </row>
    <row r="108" spans="1:3" x14ac:dyDescent="0.25">
      <c r="A108" s="13">
        <f>'Q.2)Data'!A108</f>
        <v>107</v>
      </c>
      <c r="B108" s="11">
        <f>'Q.2)Data'!B108</f>
        <v>32.44</v>
      </c>
      <c r="C108" s="12">
        <f t="shared" si="1"/>
        <v>-1.5295495502282121E-2</v>
      </c>
    </row>
    <row r="109" spans="1:3" x14ac:dyDescent="0.25">
      <c r="A109" s="13">
        <f>'Q.2)Data'!A109</f>
        <v>108</v>
      </c>
      <c r="B109" s="11">
        <f>'Q.2)Data'!B109</f>
        <v>32.39</v>
      </c>
      <c r="C109" s="12">
        <f t="shared" si="1"/>
        <v>-1.5424960639741653E-3</v>
      </c>
    </row>
    <row r="110" spans="1:3" x14ac:dyDescent="0.25">
      <c r="A110" s="13">
        <f>'Q.2)Data'!A110</f>
        <v>109</v>
      </c>
      <c r="B110" s="11">
        <f>'Q.2)Data'!B110</f>
        <v>32.619999999999997</v>
      </c>
      <c r="C110" s="12">
        <f t="shared" si="1"/>
        <v>7.0758640096297148E-3</v>
      </c>
    </row>
    <row r="111" spans="1:3" x14ac:dyDescent="0.25">
      <c r="A111" s="13">
        <f>'Q.2)Data'!A111</f>
        <v>110</v>
      </c>
      <c r="B111" s="11">
        <f>'Q.2)Data'!B111</f>
        <v>31.75</v>
      </c>
      <c r="C111" s="12">
        <f t="shared" si="1"/>
        <v>-2.7032871854167091E-2</v>
      </c>
    </row>
    <row r="112" spans="1:3" x14ac:dyDescent="0.25">
      <c r="A112" s="13">
        <f>'Q.2)Data'!A112</f>
        <v>111</v>
      </c>
      <c r="B112" s="11">
        <f>'Q.2)Data'!B112</f>
        <v>31.38</v>
      </c>
      <c r="C112" s="12">
        <f t="shared" si="1"/>
        <v>-1.1721978033814185E-2</v>
      </c>
    </row>
    <row r="113" spans="1:3" x14ac:dyDescent="0.25">
      <c r="A113" s="13">
        <f>'Q.2)Data'!A113</f>
        <v>112</v>
      </c>
      <c r="B113" s="11">
        <f>'Q.2)Data'!B113</f>
        <v>31.3</v>
      </c>
      <c r="C113" s="12">
        <f t="shared" si="1"/>
        <v>-2.5526497587789782E-3</v>
      </c>
    </row>
    <row r="114" spans="1:3" x14ac:dyDescent="0.25">
      <c r="A114" s="13">
        <f>'Q.2)Data'!A114</f>
        <v>113</v>
      </c>
      <c r="B114" s="11">
        <f>'Q.2)Data'!B114</f>
        <v>30.89</v>
      </c>
      <c r="C114" s="12">
        <f t="shared" si="1"/>
        <v>-1.3185590615617221E-2</v>
      </c>
    </row>
    <row r="115" spans="1:3" x14ac:dyDescent="0.25">
      <c r="A115" s="13">
        <f>'Q.2)Data'!A115</f>
        <v>114</v>
      </c>
      <c r="B115" s="11">
        <f>'Q.2)Data'!B115</f>
        <v>29.9</v>
      </c>
      <c r="C115" s="12">
        <f t="shared" si="1"/>
        <v>-3.2574026533849679E-2</v>
      </c>
    </row>
    <row r="116" spans="1:3" x14ac:dyDescent="0.25">
      <c r="A116" s="13">
        <f>'Q.2)Data'!A116</f>
        <v>115</v>
      </c>
      <c r="B116" s="11">
        <f>'Q.2)Data'!B116</f>
        <v>29.74</v>
      </c>
      <c r="C116" s="12">
        <f t="shared" si="1"/>
        <v>-5.3655393646316798E-3</v>
      </c>
    </row>
    <row r="117" spans="1:3" x14ac:dyDescent="0.25">
      <c r="A117" s="13">
        <f>'Q.2)Data'!A117</f>
        <v>116</v>
      </c>
      <c r="B117" s="11">
        <f>'Q.2)Data'!B117</f>
        <v>30.18</v>
      </c>
      <c r="C117" s="12">
        <f t="shared" si="1"/>
        <v>1.4686512307693871E-2</v>
      </c>
    </row>
    <row r="118" spans="1:3" x14ac:dyDescent="0.25">
      <c r="A118" s="13">
        <f>'Q.2)Data'!A118</f>
        <v>117</v>
      </c>
      <c r="B118" s="11">
        <f>'Q.2)Data'!B118</f>
        <v>30.53</v>
      </c>
      <c r="C118" s="12">
        <f t="shared" si="1"/>
        <v>1.153035340708373E-2</v>
      </c>
    </row>
    <row r="119" spans="1:3" x14ac:dyDescent="0.25">
      <c r="A119" s="13">
        <f>'Q.2)Data'!A119</f>
        <v>118</v>
      </c>
      <c r="B119" s="11">
        <f>'Q.2)Data'!B119</f>
        <v>31.17</v>
      </c>
      <c r="C119" s="12">
        <f t="shared" si="1"/>
        <v>2.0746287032459156E-2</v>
      </c>
    </row>
    <row r="120" spans="1:3" x14ac:dyDescent="0.25">
      <c r="A120" s="13">
        <f>'Q.2)Data'!A120</f>
        <v>119</v>
      </c>
      <c r="B120" s="11">
        <f>'Q.2)Data'!B120</f>
        <v>31.73</v>
      </c>
      <c r="C120" s="12">
        <f t="shared" si="1"/>
        <v>1.7806511815858492E-2</v>
      </c>
    </row>
    <row r="121" spans="1:3" x14ac:dyDescent="0.25">
      <c r="A121" s="13">
        <f>'Q.2)Data'!A121</f>
        <v>120</v>
      </c>
      <c r="B121" s="11">
        <f>'Q.2)Data'!B121</f>
        <v>31.83</v>
      </c>
      <c r="C121" s="12">
        <f t="shared" si="1"/>
        <v>3.1466356988971906E-3</v>
      </c>
    </row>
    <row r="122" spans="1:3" x14ac:dyDescent="0.25">
      <c r="A122" s="13">
        <f>'Q.2)Data'!A122</f>
        <v>121</v>
      </c>
      <c r="B122" s="11">
        <f>'Q.2)Data'!B122</f>
        <v>32.54</v>
      </c>
      <c r="C122" s="12">
        <f t="shared" si="1"/>
        <v>2.2060860496890222E-2</v>
      </c>
    </row>
    <row r="123" spans="1:3" x14ac:dyDescent="0.25">
      <c r="A123" s="13">
        <f>'Q.2)Data'!A123</f>
        <v>122</v>
      </c>
      <c r="B123" s="11">
        <f>'Q.2)Data'!B123</f>
        <v>33.14</v>
      </c>
      <c r="C123" s="12">
        <f t="shared" si="1"/>
        <v>1.8270910207525231E-2</v>
      </c>
    </row>
    <row r="124" spans="1:3" x14ac:dyDescent="0.25">
      <c r="A124" s="13">
        <f>'Q.2)Data'!A124</f>
        <v>123</v>
      </c>
      <c r="B124" s="11">
        <f>'Q.2)Data'!B124</f>
        <v>34.28</v>
      </c>
      <c r="C124" s="12">
        <f t="shared" si="1"/>
        <v>3.3821081731162231E-2</v>
      </c>
    </row>
    <row r="125" spans="1:3" x14ac:dyDescent="0.25">
      <c r="A125" s="13">
        <f>'Q.2)Data'!A125</f>
        <v>124</v>
      </c>
      <c r="B125" s="11">
        <f>'Q.2)Data'!B125</f>
        <v>34.99</v>
      </c>
      <c r="C125" s="12">
        <f t="shared" si="1"/>
        <v>2.0500212650017606E-2</v>
      </c>
    </row>
    <row r="126" spans="1:3" x14ac:dyDescent="0.25">
      <c r="A126" s="13">
        <f>'Q.2)Data'!A126</f>
        <v>125</v>
      </c>
      <c r="B126" s="11">
        <f>'Q.2)Data'!B126</f>
        <v>33.93</v>
      </c>
      <c r="C126" s="12">
        <f t="shared" si="1"/>
        <v>-3.0762727583457921E-2</v>
      </c>
    </row>
    <row r="127" spans="1:3" x14ac:dyDescent="0.25">
      <c r="A127" s="13">
        <f>'Q.2)Data'!A127</f>
        <v>126</v>
      </c>
      <c r="B127" s="11">
        <f>'Q.2)Data'!B127</f>
        <v>34.909999999999997</v>
      </c>
      <c r="C127" s="12">
        <f t="shared" si="1"/>
        <v>2.8473742320805892E-2</v>
      </c>
    </row>
    <row r="128" spans="1:3" x14ac:dyDescent="0.25">
      <c r="A128" s="13">
        <f>'Q.2)Data'!A128</f>
        <v>127</v>
      </c>
      <c r="B128" s="11">
        <f>'Q.2)Data'!B128</f>
        <v>33.770000000000003</v>
      </c>
      <c r="C128" s="12">
        <f t="shared" si="1"/>
        <v>-3.3200486719468125E-2</v>
      </c>
    </row>
    <row r="129" spans="1:3" x14ac:dyDescent="0.25">
      <c r="A129" s="13">
        <f>'Q.2)Data'!A129</f>
        <v>128</v>
      </c>
      <c r="B129" s="11">
        <f>'Q.2)Data'!B129</f>
        <v>34.880000000000003</v>
      </c>
      <c r="C129" s="12">
        <f t="shared" si="1"/>
        <v>3.2340764643302468E-2</v>
      </c>
    </row>
    <row r="130" spans="1:3" x14ac:dyDescent="0.25">
      <c r="A130" s="13">
        <f>'Q.2)Data'!A130</f>
        <v>129</v>
      </c>
      <c r="B130" s="11">
        <f>'Q.2)Data'!B130</f>
        <v>36.04</v>
      </c>
      <c r="C130" s="12">
        <f t="shared" si="1"/>
        <v>3.2715833699358175E-2</v>
      </c>
    </row>
    <row r="131" spans="1:3" x14ac:dyDescent="0.25">
      <c r="A131" s="13">
        <f>'Q.2)Data'!A131</f>
        <v>130</v>
      </c>
      <c r="B131" s="11">
        <f>'Q.2)Data'!B131</f>
        <v>36.31</v>
      </c>
      <c r="C131" s="12">
        <f t="shared" ref="C131:C194" si="2">LN(B131/B130)</f>
        <v>7.4637526861073373E-3</v>
      </c>
    </row>
    <row r="132" spans="1:3" x14ac:dyDescent="0.25">
      <c r="A132" s="13">
        <f>'Q.2)Data'!A132</f>
        <v>131</v>
      </c>
      <c r="B132" s="11">
        <f>'Q.2)Data'!B132</f>
        <v>37.44</v>
      </c>
      <c r="C132" s="12">
        <f t="shared" si="2"/>
        <v>3.0646466183146703E-2</v>
      </c>
    </row>
    <row r="133" spans="1:3" x14ac:dyDescent="0.25">
      <c r="A133" s="13">
        <f>'Q.2)Data'!A133</f>
        <v>132</v>
      </c>
      <c r="B133" s="11">
        <f>'Q.2)Data'!B133</f>
        <v>37.24</v>
      </c>
      <c r="C133" s="12">
        <f t="shared" si="2"/>
        <v>-5.3561992005248466E-3</v>
      </c>
    </row>
    <row r="134" spans="1:3" x14ac:dyDescent="0.25">
      <c r="A134" s="13">
        <f>'Q.2)Data'!A134</f>
        <v>133</v>
      </c>
      <c r="B134" s="11">
        <f>'Q.2)Data'!B134</f>
        <v>36.79</v>
      </c>
      <c r="C134" s="12">
        <f t="shared" si="2"/>
        <v>-1.215738329218341E-2</v>
      </c>
    </row>
    <row r="135" spans="1:3" x14ac:dyDescent="0.25">
      <c r="A135" s="13">
        <f>'Q.2)Data'!A135</f>
        <v>134</v>
      </c>
      <c r="B135" s="11">
        <f>'Q.2)Data'!B135</f>
        <v>36.909999999999997</v>
      </c>
      <c r="C135" s="12">
        <f t="shared" si="2"/>
        <v>3.2564479252241824E-3</v>
      </c>
    </row>
    <row r="136" spans="1:3" x14ac:dyDescent="0.25">
      <c r="A136" s="13">
        <f>'Q.2)Data'!A136</f>
        <v>135</v>
      </c>
      <c r="B136" s="11">
        <f>'Q.2)Data'!B136</f>
        <v>37.83</v>
      </c>
      <c r="C136" s="12">
        <f t="shared" si="2"/>
        <v>2.4619921603030673E-2</v>
      </c>
    </row>
    <row r="137" spans="1:3" x14ac:dyDescent="0.25">
      <c r="A137" s="13">
        <f>'Q.2)Data'!A137</f>
        <v>136</v>
      </c>
      <c r="B137" s="11">
        <f>'Q.2)Data'!B137</f>
        <v>38.07</v>
      </c>
      <c r="C137" s="12">
        <f t="shared" si="2"/>
        <v>6.3241317494680807E-3</v>
      </c>
    </row>
    <row r="138" spans="1:3" x14ac:dyDescent="0.25">
      <c r="A138" s="13">
        <f>'Q.2)Data'!A138</f>
        <v>137</v>
      </c>
      <c r="B138" s="11">
        <f>'Q.2)Data'!B138</f>
        <v>39.57</v>
      </c>
      <c r="C138" s="12">
        <f t="shared" si="2"/>
        <v>3.864468500292699E-2</v>
      </c>
    </row>
    <row r="139" spans="1:3" x14ac:dyDescent="0.25">
      <c r="A139" s="13">
        <f>'Q.2)Data'!A139</f>
        <v>138</v>
      </c>
      <c r="B139" s="11">
        <f>'Q.2)Data'!B139</f>
        <v>40.299999999999997</v>
      </c>
      <c r="C139" s="12">
        <f t="shared" si="2"/>
        <v>1.8280213555304247E-2</v>
      </c>
    </row>
    <row r="140" spans="1:3" x14ac:dyDescent="0.25">
      <c r="A140" s="13">
        <f>'Q.2)Data'!A140</f>
        <v>139</v>
      </c>
      <c r="B140" s="11">
        <f>'Q.2)Data'!B140</f>
        <v>39.86</v>
      </c>
      <c r="C140" s="12">
        <f t="shared" si="2"/>
        <v>-1.0978154167988563E-2</v>
      </c>
    </row>
    <row r="141" spans="1:3" x14ac:dyDescent="0.25">
      <c r="A141" s="13">
        <f>'Q.2)Data'!A141</f>
        <v>140</v>
      </c>
      <c r="B141" s="11">
        <f>'Q.2)Data'!B141</f>
        <v>40.54</v>
      </c>
      <c r="C141" s="12">
        <f t="shared" si="2"/>
        <v>1.6915826239205345E-2</v>
      </c>
    </row>
    <row r="142" spans="1:3" x14ac:dyDescent="0.25">
      <c r="A142" s="13">
        <f>'Q.2)Data'!A142</f>
        <v>141</v>
      </c>
      <c r="B142" s="11">
        <f>'Q.2)Data'!B142</f>
        <v>40.47</v>
      </c>
      <c r="C142" s="12">
        <f t="shared" si="2"/>
        <v>-1.7281821360797872E-3</v>
      </c>
    </row>
    <row r="143" spans="1:3" x14ac:dyDescent="0.25">
      <c r="A143" s="13">
        <f>'Q.2)Data'!A143</f>
        <v>142</v>
      </c>
      <c r="B143" s="11">
        <f>'Q.2)Data'!B143</f>
        <v>40.61</v>
      </c>
      <c r="C143" s="12">
        <f t="shared" si="2"/>
        <v>3.4533828104322904E-3</v>
      </c>
    </row>
    <row r="144" spans="1:3" x14ac:dyDescent="0.25">
      <c r="A144" s="13">
        <f>'Q.2)Data'!A144</f>
        <v>143</v>
      </c>
      <c r="B144" s="11">
        <f>'Q.2)Data'!B144</f>
        <v>40.409999999999997</v>
      </c>
      <c r="C144" s="12">
        <f t="shared" si="2"/>
        <v>-4.9370626078241728E-3</v>
      </c>
    </row>
    <row r="145" spans="1:3" x14ac:dyDescent="0.25">
      <c r="A145" s="13">
        <f>'Q.2)Data'!A145</f>
        <v>144</v>
      </c>
      <c r="B145" s="11">
        <f>'Q.2)Data'!B145</f>
        <v>40.56</v>
      </c>
      <c r="C145" s="12">
        <f t="shared" si="2"/>
        <v>3.7050801925456451E-3</v>
      </c>
    </row>
    <row r="146" spans="1:3" x14ac:dyDescent="0.25">
      <c r="A146" s="13">
        <f>'Q.2)Data'!A146</f>
        <v>145</v>
      </c>
      <c r="B146" s="11">
        <f>'Q.2)Data'!B146</f>
        <v>40.32</v>
      </c>
      <c r="C146" s="12">
        <f t="shared" si="2"/>
        <v>-5.9347355198145777E-3</v>
      </c>
    </row>
    <row r="147" spans="1:3" x14ac:dyDescent="0.25">
      <c r="A147" s="13">
        <f>'Q.2)Data'!A147</f>
        <v>146</v>
      </c>
      <c r="B147" s="11">
        <f>'Q.2)Data'!B147</f>
        <v>40.4</v>
      </c>
      <c r="C147" s="12">
        <f t="shared" si="2"/>
        <v>1.9821612039912025E-3</v>
      </c>
    </row>
    <row r="148" spans="1:3" x14ac:dyDescent="0.25">
      <c r="A148" s="13">
        <f>'Q.2)Data'!A148</f>
        <v>147</v>
      </c>
      <c r="B148" s="11">
        <f>'Q.2)Data'!B148</f>
        <v>39.61</v>
      </c>
      <c r="C148" s="12">
        <f t="shared" si="2"/>
        <v>-1.9748173333279127E-2</v>
      </c>
    </row>
    <row r="149" spans="1:3" x14ac:dyDescent="0.25">
      <c r="A149" s="13">
        <f>'Q.2)Data'!A149</f>
        <v>148</v>
      </c>
      <c r="B149" s="11">
        <f>'Q.2)Data'!B149</f>
        <v>37.68</v>
      </c>
      <c r="C149" s="12">
        <f t="shared" si="2"/>
        <v>-4.9952161925662916E-2</v>
      </c>
    </row>
    <row r="150" spans="1:3" x14ac:dyDescent="0.25">
      <c r="A150" s="13">
        <f>'Q.2)Data'!A150</f>
        <v>149</v>
      </c>
      <c r="B150" s="11">
        <f>'Q.2)Data'!B150</f>
        <v>37.53</v>
      </c>
      <c r="C150" s="12">
        <f t="shared" si="2"/>
        <v>-3.9888365612327616E-3</v>
      </c>
    </row>
    <row r="151" spans="1:3" x14ac:dyDescent="0.25">
      <c r="A151" s="13">
        <f>'Q.2)Data'!A151</f>
        <v>150</v>
      </c>
      <c r="B151" s="11">
        <f>'Q.2)Data'!B151</f>
        <v>37.6</v>
      </c>
      <c r="C151" s="12">
        <f t="shared" si="2"/>
        <v>1.8634372489193807E-3</v>
      </c>
    </row>
    <row r="152" spans="1:3" x14ac:dyDescent="0.25">
      <c r="A152" s="13">
        <f>'Q.2)Data'!A152</f>
        <v>151</v>
      </c>
      <c r="B152" s="11">
        <f>'Q.2)Data'!B152</f>
        <v>38.090000000000003</v>
      </c>
      <c r="C152" s="12">
        <f t="shared" si="2"/>
        <v>1.2947730094663924E-2</v>
      </c>
    </row>
    <row r="153" spans="1:3" x14ac:dyDescent="0.25">
      <c r="A153" s="13">
        <f>'Q.2)Data'!A153</f>
        <v>152</v>
      </c>
      <c r="B153" s="11">
        <f>'Q.2)Data'!B153</f>
        <v>37.909999999999997</v>
      </c>
      <c r="C153" s="12">
        <f t="shared" si="2"/>
        <v>-4.7368509622694194E-3</v>
      </c>
    </row>
    <row r="154" spans="1:3" x14ac:dyDescent="0.25">
      <c r="A154" s="13">
        <f>'Q.2)Data'!A154</f>
        <v>153</v>
      </c>
      <c r="B154" s="11">
        <f>'Q.2)Data'!B154</f>
        <v>37.770000000000003</v>
      </c>
      <c r="C154" s="12">
        <f t="shared" si="2"/>
        <v>-3.699792803877782E-3</v>
      </c>
    </row>
    <row r="155" spans="1:3" x14ac:dyDescent="0.25">
      <c r="A155" s="13">
        <f>'Q.2)Data'!A155</f>
        <v>154</v>
      </c>
      <c r="B155" s="11">
        <f>'Q.2)Data'!B155</f>
        <v>37.729999999999997</v>
      </c>
      <c r="C155" s="12">
        <f t="shared" si="2"/>
        <v>-1.059602748146559E-3</v>
      </c>
    </row>
    <row r="156" spans="1:3" x14ac:dyDescent="0.25">
      <c r="A156" s="13">
        <f>'Q.2)Data'!A156</f>
        <v>155</v>
      </c>
      <c r="B156" s="11">
        <f>'Q.2)Data'!B156</f>
        <v>36.92</v>
      </c>
      <c r="C156" s="12">
        <f t="shared" si="2"/>
        <v>-2.1702124341567548E-2</v>
      </c>
    </row>
    <row r="157" spans="1:3" x14ac:dyDescent="0.25">
      <c r="A157" s="13">
        <f>'Q.2)Data'!A157</f>
        <v>156</v>
      </c>
      <c r="B157" s="11">
        <f>'Q.2)Data'!B157</f>
        <v>36.6</v>
      </c>
      <c r="C157" s="12">
        <f t="shared" si="2"/>
        <v>-8.7051692273308993E-3</v>
      </c>
    </row>
    <row r="158" spans="1:3" x14ac:dyDescent="0.25">
      <c r="A158" s="13">
        <f>'Q.2)Data'!A158</f>
        <v>157</v>
      </c>
      <c r="B158" s="11">
        <f>'Q.2)Data'!B158</f>
        <v>36.72</v>
      </c>
      <c r="C158" s="12">
        <f t="shared" si="2"/>
        <v>3.2733253449691085E-3</v>
      </c>
    </row>
    <row r="159" spans="1:3" x14ac:dyDescent="0.25">
      <c r="A159" s="13">
        <f>'Q.2)Data'!A159</f>
        <v>158</v>
      </c>
      <c r="B159" s="11">
        <f>'Q.2)Data'!B159</f>
        <v>35.47</v>
      </c>
      <c r="C159" s="12">
        <f t="shared" si="2"/>
        <v>-3.4634296966759279E-2</v>
      </c>
    </row>
    <row r="160" spans="1:3" x14ac:dyDescent="0.25">
      <c r="A160" s="13">
        <f>'Q.2)Data'!A160</f>
        <v>159</v>
      </c>
      <c r="B160" s="11">
        <f>'Q.2)Data'!B160</f>
        <v>36.36</v>
      </c>
      <c r="C160" s="12">
        <f t="shared" si="2"/>
        <v>2.4782000523747544E-2</v>
      </c>
    </row>
    <row r="161" spans="1:3" x14ac:dyDescent="0.25">
      <c r="A161" s="13">
        <f>'Q.2)Data'!A161</f>
        <v>160</v>
      </c>
      <c r="B161" s="11">
        <f>'Q.2)Data'!B161</f>
        <v>37.549999999999997</v>
      </c>
      <c r="C161" s="12">
        <f t="shared" si="2"/>
        <v>3.2204108900865572E-2</v>
      </c>
    </row>
    <row r="162" spans="1:3" x14ac:dyDescent="0.25">
      <c r="A162" s="13">
        <f>'Q.2)Data'!A162</f>
        <v>161</v>
      </c>
      <c r="B162" s="11">
        <f>'Q.2)Data'!B162</f>
        <v>37.17</v>
      </c>
      <c r="C162" s="12">
        <f t="shared" si="2"/>
        <v>-1.0171393900982836E-2</v>
      </c>
    </row>
    <row r="163" spans="1:3" x14ac:dyDescent="0.25">
      <c r="A163" s="13">
        <f>'Q.2)Data'!A163</f>
        <v>162</v>
      </c>
      <c r="B163" s="11">
        <f>'Q.2)Data'!B163</f>
        <v>38.22</v>
      </c>
      <c r="C163" s="12">
        <f t="shared" si="2"/>
        <v>2.7856954502966064E-2</v>
      </c>
    </row>
    <row r="164" spans="1:3" x14ac:dyDescent="0.25">
      <c r="A164" s="13">
        <f>'Q.2)Data'!A164</f>
        <v>163</v>
      </c>
      <c r="B164" s="11">
        <f>'Q.2)Data'!B164</f>
        <v>38.24</v>
      </c>
      <c r="C164" s="12">
        <f t="shared" si="2"/>
        <v>5.2314937107374594E-4</v>
      </c>
    </row>
    <row r="165" spans="1:3" x14ac:dyDescent="0.25">
      <c r="A165" s="13">
        <f>'Q.2)Data'!A165</f>
        <v>164</v>
      </c>
      <c r="B165" s="11">
        <f>'Q.2)Data'!B165</f>
        <v>39.9</v>
      </c>
      <c r="C165" s="12">
        <f t="shared" si="2"/>
        <v>4.249423571261722E-2</v>
      </c>
    </row>
    <row r="166" spans="1:3" x14ac:dyDescent="0.25">
      <c r="A166" s="13">
        <f>'Q.2)Data'!A166</f>
        <v>165</v>
      </c>
      <c r="B166" s="11">
        <f>'Q.2)Data'!B166</f>
        <v>40.020000000000003</v>
      </c>
      <c r="C166" s="12">
        <f t="shared" si="2"/>
        <v>3.0030052597697773E-3</v>
      </c>
    </row>
    <row r="167" spans="1:3" x14ac:dyDescent="0.25">
      <c r="A167" s="13">
        <f>'Q.2)Data'!A167</f>
        <v>166</v>
      </c>
      <c r="B167" s="11">
        <f>'Q.2)Data'!B167</f>
        <v>40.46</v>
      </c>
      <c r="C167" s="12">
        <f t="shared" si="2"/>
        <v>1.0934502584011938E-2</v>
      </c>
    </row>
    <row r="168" spans="1:3" x14ac:dyDescent="0.25">
      <c r="A168" s="13">
        <f>'Q.2)Data'!A168</f>
        <v>167</v>
      </c>
      <c r="B168" s="11">
        <f>'Q.2)Data'!B168</f>
        <v>39.299999999999997</v>
      </c>
      <c r="C168" s="12">
        <f t="shared" si="2"/>
        <v>-2.9089312864383932E-2</v>
      </c>
    </row>
    <row r="169" spans="1:3" x14ac:dyDescent="0.25">
      <c r="A169" s="13">
        <f>'Q.2)Data'!A169</f>
        <v>168</v>
      </c>
      <c r="B169" s="11">
        <f>'Q.2)Data'!B169</f>
        <v>37.85</v>
      </c>
      <c r="C169" s="12">
        <f t="shared" si="2"/>
        <v>-3.7593538991757623E-2</v>
      </c>
    </row>
    <row r="170" spans="1:3" x14ac:dyDescent="0.25">
      <c r="A170" s="13">
        <f>'Q.2)Data'!A170</f>
        <v>169</v>
      </c>
      <c r="B170" s="11">
        <f>'Q.2)Data'!B170</f>
        <v>39.54</v>
      </c>
      <c r="C170" s="12">
        <f t="shared" si="2"/>
        <v>4.3681837859013098E-2</v>
      </c>
    </row>
    <row r="171" spans="1:3" x14ac:dyDescent="0.25">
      <c r="A171" s="13">
        <f>'Q.2)Data'!A171</f>
        <v>170</v>
      </c>
      <c r="B171" s="11">
        <f>'Q.2)Data'!B171</f>
        <v>38.75</v>
      </c>
      <c r="C171" s="12">
        <f t="shared" si="2"/>
        <v>-2.0182061943114789E-2</v>
      </c>
    </row>
    <row r="172" spans="1:3" x14ac:dyDescent="0.25">
      <c r="A172" s="13">
        <f>'Q.2)Data'!A172</f>
        <v>171</v>
      </c>
      <c r="B172" s="11">
        <f>'Q.2)Data'!B172</f>
        <v>37.770000000000003</v>
      </c>
      <c r="C172" s="12">
        <f t="shared" si="2"/>
        <v>-2.5615619074990468E-2</v>
      </c>
    </row>
    <row r="173" spans="1:3" x14ac:dyDescent="0.25">
      <c r="A173" s="13">
        <f>'Q.2)Data'!A173</f>
        <v>172</v>
      </c>
      <c r="B173" s="11">
        <f>'Q.2)Data'!B173</f>
        <v>37.79</v>
      </c>
      <c r="C173" s="12">
        <f t="shared" si="2"/>
        <v>5.2938063703196763E-4</v>
      </c>
    </row>
    <row r="174" spans="1:3" x14ac:dyDescent="0.25">
      <c r="A174" s="13">
        <f>'Q.2)Data'!A174</f>
        <v>173</v>
      </c>
      <c r="B174" s="11">
        <f>'Q.2)Data'!B174</f>
        <v>37.450000000000003</v>
      </c>
      <c r="C174" s="12">
        <f t="shared" si="2"/>
        <v>-9.0378073981690569E-3</v>
      </c>
    </row>
    <row r="175" spans="1:3" x14ac:dyDescent="0.25">
      <c r="A175" s="13">
        <f>'Q.2)Data'!A175</f>
        <v>174</v>
      </c>
      <c r="B175" s="11">
        <f>'Q.2)Data'!B175</f>
        <v>38.090000000000003</v>
      </c>
      <c r="C175" s="12">
        <f t="shared" si="2"/>
        <v>1.6945070527284171E-2</v>
      </c>
    </row>
    <row r="176" spans="1:3" x14ac:dyDescent="0.25">
      <c r="A176" s="13">
        <f>'Q.2)Data'!A176</f>
        <v>175</v>
      </c>
      <c r="B176" s="11">
        <f>'Q.2)Data'!B176</f>
        <v>37.26</v>
      </c>
      <c r="C176" s="12">
        <f t="shared" si="2"/>
        <v>-2.2031415317070417E-2</v>
      </c>
    </row>
    <row r="177" spans="1:3" x14ac:dyDescent="0.25">
      <c r="A177" s="13">
        <f>'Q.2)Data'!A177</f>
        <v>176</v>
      </c>
      <c r="B177" s="11">
        <f>'Q.2)Data'!B177</f>
        <v>36.28</v>
      </c>
      <c r="C177" s="12">
        <f t="shared" si="2"/>
        <v>-2.6653739926506437E-2</v>
      </c>
    </row>
    <row r="178" spans="1:3" x14ac:dyDescent="0.25">
      <c r="A178" s="13">
        <f>'Q.2)Data'!A178</f>
        <v>177</v>
      </c>
      <c r="B178" s="11">
        <f>'Q.2)Data'!B178</f>
        <v>37.049999999999997</v>
      </c>
      <c r="C178" s="12">
        <f t="shared" si="2"/>
        <v>2.1001726495159943E-2</v>
      </c>
    </row>
    <row r="179" spans="1:3" x14ac:dyDescent="0.25">
      <c r="A179" s="13">
        <f>'Q.2)Data'!A179</f>
        <v>178</v>
      </c>
      <c r="B179" s="11">
        <f>'Q.2)Data'!B179</f>
        <v>37.200000000000003</v>
      </c>
      <c r="C179" s="12">
        <f t="shared" si="2"/>
        <v>4.040409537005127E-3</v>
      </c>
    </row>
    <row r="180" spans="1:3" x14ac:dyDescent="0.25">
      <c r="A180" s="13">
        <f>'Q.2)Data'!A180</f>
        <v>179</v>
      </c>
      <c r="B180" s="11">
        <f>'Q.2)Data'!B180</f>
        <v>37.659999999999997</v>
      </c>
      <c r="C180" s="12">
        <f t="shared" si="2"/>
        <v>1.2289761949905338E-2</v>
      </c>
    </row>
    <row r="181" spans="1:3" x14ac:dyDescent="0.25">
      <c r="A181" s="13">
        <f>'Q.2)Data'!A181</f>
        <v>180</v>
      </c>
      <c r="B181" s="11">
        <f>'Q.2)Data'!B181</f>
        <v>36.659999999999997</v>
      </c>
      <c r="C181" s="12">
        <f t="shared" si="2"/>
        <v>-2.6912280817447419E-2</v>
      </c>
    </row>
    <row r="182" spans="1:3" x14ac:dyDescent="0.25">
      <c r="A182" s="13">
        <f>'Q.2)Data'!A182</f>
        <v>181</v>
      </c>
      <c r="B182" s="11">
        <f>'Q.2)Data'!B182</f>
        <v>36.22</v>
      </c>
      <c r="C182" s="12">
        <f t="shared" si="2"/>
        <v>-1.2074789956291547E-2</v>
      </c>
    </row>
    <row r="183" spans="1:3" x14ac:dyDescent="0.25">
      <c r="A183" s="13">
        <f>'Q.2)Data'!A183</f>
        <v>182</v>
      </c>
      <c r="B183" s="11">
        <f>'Q.2)Data'!B183</f>
        <v>35.369999999999997</v>
      </c>
      <c r="C183" s="12">
        <f t="shared" si="2"/>
        <v>-2.3747449237878058E-2</v>
      </c>
    </row>
    <row r="184" spans="1:3" x14ac:dyDescent="0.25">
      <c r="A184" s="13">
        <f>'Q.2)Data'!A184</f>
        <v>183</v>
      </c>
      <c r="B184" s="11">
        <f>'Q.2)Data'!B184</f>
        <v>35.31</v>
      </c>
      <c r="C184" s="12">
        <f t="shared" si="2"/>
        <v>-1.6977932770941135E-3</v>
      </c>
    </row>
    <row r="185" spans="1:3" x14ac:dyDescent="0.25">
      <c r="A185" s="13">
        <f>'Q.2)Data'!A185</f>
        <v>184</v>
      </c>
      <c r="B185" s="11">
        <f>'Q.2)Data'!B185</f>
        <v>36.68</v>
      </c>
      <c r="C185" s="12">
        <f t="shared" si="2"/>
        <v>3.8065437447968899E-2</v>
      </c>
    </row>
    <row r="186" spans="1:3" x14ac:dyDescent="0.25">
      <c r="A186" s="13">
        <f>'Q.2)Data'!A186</f>
        <v>185</v>
      </c>
      <c r="B186" s="11">
        <f>'Q.2)Data'!B186</f>
        <v>35.71</v>
      </c>
      <c r="C186" s="12">
        <f t="shared" si="2"/>
        <v>-2.6800885781907015E-2</v>
      </c>
    </row>
    <row r="187" spans="1:3" x14ac:dyDescent="0.25">
      <c r="A187" s="13">
        <f>'Q.2)Data'!A187</f>
        <v>186</v>
      </c>
      <c r="B187" s="11">
        <f>'Q.2)Data'!B187</f>
        <v>37.85</v>
      </c>
      <c r="C187" s="12">
        <f t="shared" si="2"/>
        <v>5.8200218277100695E-2</v>
      </c>
    </row>
    <row r="188" spans="1:3" x14ac:dyDescent="0.25">
      <c r="A188" s="13">
        <f>'Q.2)Data'!A188</f>
        <v>187</v>
      </c>
      <c r="B188" s="11">
        <f>'Q.2)Data'!B188</f>
        <v>38.86</v>
      </c>
      <c r="C188" s="12">
        <f t="shared" si="2"/>
        <v>2.6334464065836269E-2</v>
      </c>
    </row>
    <row r="189" spans="1:3" x14ac:dyDescent="0.25">
      <c r="A189" s="13">
        <f>'Q.2)Data'!A189</f>
        <v>188</v>
      </c>
      <c r="B189" s="11">
        <f>'Q.2)Data'!B189</f>
        <v>39.520000000000003</v>
      </c>
      <c r="C189" s="12">
        <f t="shared" si="2"/>
        <v>1.6841428930373048E-2</v>
      </c>
    </row>
    <row r="190" spans="1:3" x14ac:dyDescent="0.25">
      <c r="A190" s="13">
        <f>'Q.2)Data'!A190</f>
        <v>189</v>
      </c>
      <c r="B190" s="11">
        <f>'Q.2)Data'!B190</f>
        <v>40.700000000000003</v>
      </c>
      <c r="C190" s="12">
        <f t="shared" si="2"/>
        <v>2.9421219568882283E-2</v>
      </c>
    </row>
    <row r="191" spans="1:3" x14ac:dyDescent="0.25">
      <c r="A191" s="13">
        <f>'Q.2)Data'!A191</f>
        <v>190</v>
      </c>
      <c r="B191" s="11">
        <f>'Q.2)Data'!B191</f>
        <v>41.07</v>
      </c>
      <c r="C191" s="12">
        <f t="shared" si="2"/>
        <v>9.0498355199178562E-3</v>
      </c>
    </row>
    <row r="192" spans="1:3" x14ac:dyDescent="0.25">
      <c r="A192" s="13">
        <f>'Q.2)Data'!A192</f>
        <v>191</v>
      </c>
      <c r="B192" s="11">
        <f>'Q.2)Data'!B192</f>
        <v>41.18</v>
      </c>
      <c r="C192" s="12">
        <f t="shared" si="2"/>
        <v>2.6747736311760846E-3</v>
      </c>
    </row>
    <row r="193" spans="1:3" x14ac:dyDescent="0.25">
      <c r="A193" s="13">
        <f>'Q.2)Data'!A193</f>
        <v>192</v>
      </c>
      <c r="B193" s="11">
        <f>'Q.2)Data'!B193</f>
        <v>40.630000000000003</v>
      </c>
      <c r="C193" s="12">
        <f t="shared" si="2"/>
        <v>-1.3445991600007997E-2</v>
      </c>
    </row>
    <row r="194" spans="1:3" x14ac:dyDescent="0.25">
      <c r="A194" s="13">
        <f>'Q.2)Data'!A194</f>
        <v>193</v>
      </c>
      <c r="B194" s="11">
        <f>'Q.2)Data'!B194</f>
        <v>39.81</v>
      </c>
      <c r="C194" s="12">
        <f t="shared" si="2"/>
        <v>-2.0388572987409519E-2</v>
      </c>
    </row>
    <row r="195" spans="1:3" x14ac:dyDescent="0.25">
      <c r="A195" s="13">
        <f>'Q.2)Data'!A195</f>
        <v>194</v>
      </c>
      <c r="B195" s="11">
        <f>'Q.2)Data'!B195</f>
        <v>38.94</v>
      </c>
      <c r="C195" s="12">
        <f t="shared" ref="C195:C258" si="3">LN(B195/B194)</f>
        <v>-2.2096137068172303E-2</v>
      </c>
    </row>
    <row r="196" spans="1:3" x14ac:dyDescent="0.25">
      <c r="A196" s="13">
        <f>'Q.2)Data'!A196</f>
        <v>195</v>
      </c>
      <c r="B196" s="11">
        <f>'Q.2)Data'!B196</f>
        <v>38.99</v>
      </c>
      <c r="C196" s="12">
        <f t="shared" si="3"/>
        <v>1.2832030504524355E-3</v>
      </c>
    </row>
    <row r="197" spans="1:3" x14ac:dyDescent="0.25">
      <c r="A197" s="13">
        <f>'Q.2)Data'!A197</f>
        <v>196</v>
      </c>
      <c r="B197" s="11">
        <f>'Q.2)Data'!B197</f>
        <v>38.25</v>
      </c>
      <c r="C197" s="12">
        <f t="shared" si="3"/>
        <v>-1.9161642721961126E-2</v>
      </c>
    </row>
    <row r="198" spans="1:3" x14ac:dyDescent="0.25">
      <c r="A198" s="13">
        <f>'Q.2)Data'!A198</f>
        <v>197</v>
      </c>
      <c r="B198" s="11">
        <f>'Q.2)Data'!B198</f>
        <v>36.96</v>
      </c>
      <c r="C198" s="12">
        <f t="shared" si="3"/>
        <v>-3.4307313499061402E-2</v>
      </c>
    </row>
    <row r="199" spans="1:3" x14ac:dyDescent="0.25">
      <c r="A199" s="13">
        <f>'Q.2)Data'!A199</f>
        <v>198</v>
      </c>
      <c r="B199" s="11">
        <f>'Q.2)Data'!B199</f>
        <v>37.159999999999997</v>
      </c>
      <c r="C199" s="12">
        <f t="shared" si="3"/>
        <v>5.3966671721542587E-3</v>
      </c>
    </row>
    <row r="200" spans="1:3" x14ac:dyDescent="0.25">
      <c r="A200" s="13">
        <f>'Q.2)Data'!A200</f>
        <v>199</v>
      </c>
      <c r="B200" s="11">
        <f>'Q.2)Data'!B200</f>
        <v>37.979999999999997</v>
      </c>
      <c r="C200" s="12">
        <f t="shared" si="3"/>
        <v>2.1826791438502063E-2</v>
      </c>
    </row>
    <row r="201" spans="1:3" x14ac:dyDescent="0.25">
      <c r="A201" s="13">
        <f>'Q.2)Data'!A201</f>
        <v>200</v>
      </c>
      <c r="B201" s="11">
        <f>'Q.2)Data'!B201</f>
        <v>37.83</v>
      </c>
      <c r="C201" s="12">
        <f t="shared" si="3"/>
        <v>-3.9572667392018491E-3</v>
      </c>
    </row>
    <row r="202" spans="1:3" x14ac:dyDescent="0.25">
      <c r="A202" s="13">
        <f>'Q.2)Data'!A202</f>
        <v>201</v>
      </c>
      <c r="B202" s="11">
        <f>'Q.2)Data'!B202</f>
        <v>37.94</v>
      </c>
      <c r="C202" s="12">
        <f t="shared" si="3"/>
        <v>2.9035258619302547E-3</v>
      </c>
    </row>
    <row r="203" spans="1:3" x14ac:dyDescent="0.25">
      <c r="A203" s="13">
        <f>'Q.2)Data'!A203</f>
        <v>202</v>
      </c>
      <c r="B203" s="11">
        <f>'Q.2)Data'!B203</f>
        <v>37.630000000000003</v>
      </c>
      <c r="C203" s="12">
        <f t="shared" si="3"/>
        <v>-8.2043599015221309E-3</v>
      </c>
    </row>
    <row r="204" spans="1:3" x14ac:dyDescent="0.25">
      <c r="A204" s="13">
        <f>'Q.2)Data'!A204</f>
        <v>203</v>
      </c>
      <c r="B204" s="11">
        <f>'Q.2)Data'!B204</f>
        <v>37.130000000000003</v>
      </c>
      <c r="C204" s="12">
        <f t="shared" si="3"/>
        <v>-1.3376336416357191E-2</v>
      </c>
    </row>
    <row r="205" spans="1:3" x14ac:dyDescent="0.25">
      <c r="A205" s="13">
        <f>'Q.2)Data'!A205</f>
        <v>204</v>
      </c>
      <c r="B205" s="11">
        <f>'Q.2)Data'!B205</f>
        <v>37.18</v>
      </c>
      <c r="C205" s="12">
        <f t="shared" si="3"/>
        <v>1.3457141043092423E-3</v>
      </c>
    </row>
    <row r="206" spans="1:3" x14ac:dyDescent="0.25">
      <c r="A206" s="13">
        <f>'Q.2)Data'!A206</f>
        <v>205</v>
      </c>
      <c r="B206" s="11">
        <f>'Q.2)Data'!B206</f>
        <v>37.47</v>
      </c>
      <c r="C206" s="12">
        <f t="shared" si="3"/>
        <v>7.7696305122979103E-3</v>
      </c>
    </row>
    <row r="207" spans="1:3" x14ac:dyDescent="0.25">
      <c r="A207" s="13">
        <f>'Q.2)Data'!A207</f>
        <v>206</v>
      </c>
      <c r="B207" s="11">
        <f>'Q.2)Data'!B207</f>
        <v>38.65</v>
      </c>
      <c r="C207" s="12">
        <f t="shared" si="3"/>
        <v>3.1006162227834914E-2</v>
      </c>
    </row>
    <row r="208" spans="1:3" x14ac:dyDescent="0.25">
      <c r="A208" s="13">
        <f>'Q.2)Data'!A208</f>
        <v>207</v>
      </c>
      <c r="B208" s="11">
        <f>'Q.2)Data'!B208</f>
        <v>38.619999999999997</v>
      </c>
      <c r="C208" s="12">
        <f t="shared" si="3"/>
        <v>-7.7649803306266202E-4</v>
      </c>
    </row>
    <row r="209" spans="1:3" x14ac:dyDescent="0.25">
      <c r="A209" s="13">
        <f>'Q.2)Data'!A209</f>
        <v>208</v>
      </c>
      <c r="B209" s="11">
        <f>'Q.2)Data'!B209</f>
        <v>39.33</v>
      </c>
      <c r="C209" s="12">
        <f t="shared" si="3"/>
        <v>1.8217309443349729E-2</v>
      </c>
    </row>
    <row r="210" spans="1:3" x14ac:dyDescent="0.25">
      <c r="A210" s="13">
        <f>'Q.2)Data'!A210</f>
        <v>209</v>
      </c>
      <c r="B210" s="11">
        <f>'Q.2)Data'!B210</f>
        <v>38.81</v>
      </c>
      <c r="C210" s="12">
        <f t="shared" si="3"/>
        <v>-1.330964106290311E-2</v>
      </c>
    </row>
    <row r="211" spans="1:3" x14ac:dyDescent="0.25">
      <c r="A211" s="13">
        <f>'Q.2)Data'!A211</f>
        <v>210</v>
      </c>
      <c r="B211" s="11">
        <f>'Q.2)Data'!B211</f>
        <v>38.83</v>
      </c>
      <c r="C211" s="12">
        <f t="shared" si="3"/>
        <v>5.1519836276082672E-4</v>
      </c>
    </row>
    <row r="212" spans="1:3" x14ac:dyDescent="0.25">
      <c r="A212" s="13">
        <f>'Q.2)Data'!A212</f>
        <v>211</v>
      </c>
      <c r="B212" s="11">
        <f>'Q.2)Data'!B212</f>
        <v>39.39</v>
      </c>
      <c r="C212" s="12">
        <f t="shared" si="3"/>
        <v>1.431883323923858E-2</v>
      </c>
    </row>
    <row r="213" spans="1:3" x14ac:dyDescent="0.25">
      <c r="A213" s="13">
        <f>'Q.2)Data'!A213</f>
        <v>212</v>
      </c>
      <c r="B213" s="11">
        <f>'Q.2)Data'!B213</f>
        <v>40.64</v>
      </c>
      <c r="C213" s="12">
        <f t="shared" si="3"/>
        <v>3.1240826287412024E-2</v>
      </c>
    </row>
    <row r="214" spans="1:3" x14ac:dyDescent="0.25">
      <c r="A214" s="13">
        <f>'Q.2)Data'!A214</f>
        <v>213</v>
      </c>
      <c r="B214" s="11">
        <f>'Q.2)Data'!B214</f>
        <v>40.46</v>
      </c>
      <c r="C214" s="12">
        <f t="shared" si="3"/>
        <v>-4.438971530627037E-3</v>
      </c>
    </row>
    <row r="215" spans="1:3" x14ac:dyDescent="0.25">
      <c r="A215" s="13">
        <f>'Q.2)Data'!A215</f>
        <v>214</v>
      </c>
      <c r="B215" s="11">
        <f>'Q.2)Data'!B215</f>
        <v>42.14</v>
      </c>
      <c r="C215" s="12">
        <f t="shared" si="3"/>
        <v>4.0683576636443543E-2</v>
      </c>
    </row>
    <row r="216" spans="1:3" x14ac:dyDescent="0.25">
      <c r="A216" s="13">
        <f>'Q.2)Data'!A216</f>
        <v>215</v>
      </c>
      <c r="B216" s="11">
        <f>'Q.2)Data'!B216</f>
        <v>41.91</v>
      </c>
      <c r="C216" s="12">
        <f t="shared" si="3"/>
        <v>-5.472946439062926E-3</v>
      </c>
    </row>
    <row r="217" spans="1:3" x14ac:dyDescent="0.25">
      <c r="A217" s="13">
        <f>'Q.2)Data'!A217</f>
        <v>216</v>
      </c>
      <c r="B217" s="11">
        <f>'Q.2)Data'!B217</f>
        <v>42.87</v>
      </c>
      <c r="C217" s="12">
        <f t="shared" si="3"/>
        <v>2.264781867290561E-2</v>
      </c>
    </row>
    <row r="218" spans="1:3" x14ac:dyDescent="0.25">
      <c r="A218" s="13">
        <f>'Q.2)Data'!A218</f>
        <v>217</v>
      </c>
      <c r="B218" s="11">
        <f>'Q.2)Data'!B218</f>
        <v>43.78</v>
      </c>
      <c r="C218" s="12">
        <f t="shared" si="3"/>
        <v>2.1004811484831167E-2</v>
      </c>
    </row>
    <row r="219" spans="1:3" x14ac:dyDescent="0.25">
      <c r="A219" s="13">
        <f>'Q.2)Data'!A219</f>
        <v>218</v>
      </c>
      <c r="B219" s="11">
        <f>'Q.2)Data'!B219</f>
        <v>44.71</v>
      </c>
      <c r="C219" s="12">
        <f t="shared" si="3"/>
        <v>2.1020098151172291E-2</v>
      </c>
    </row>
    <row r="220" spans="1:3" x14ac:dyDescent="0.25">
      <c r="A220" s="13">
        <f>'Q.2)Data'!A220</f>
        <v>219</v>
      </c>
      <c r="B220" s="11">
        <f>'Q.2)Data'!B220</f>
        <v>45.36</v>
      </c>
      <c r="C220" s="12">
        <f t="shared" si="3"/>
        <v>1.4433469173607329E-2</v>
      </c>
    </row>
    <row r="221" spans="1:3" x14ac:dyDescent="0.25">
      <c r="A221" s="13">
        <f>'Q.2)Data'!A221</f>
        <v>220</v>
      </c>
      <c r="B221" s="11">
        <f>'Q.2)Data'!B221</f>
        <v>45.9</v>
      </c>
      <c r="C221" s="12">
        <f t="shared" si="3"/>
        <v>1.1834457647002798E-2</v>
      </c>
    </row>
    <row r="222" spans="1:3" x14ac:dyDescent="0.25">
      <c r="A222" s="13">
        <f>'Q.2)Data'!A222</f>
        <v>221</v>
      </c>
      <c r="B222" s="11">
        <f>'Q.2)Data'!B222</f>
        <v>46.39</v>
      </c>
      <c r="C222" s="12">
        <f t="shared" si="3"/>
        <v>1.0618801697152945E-2</v>
      </c>
    </row>
    <row r="223" spans="1:3" x14ac:dyDescent="0.25">
      <c r="A223" s="13">
        <f>'Q.2)Data'!A223</f>
        <v>222</v>
      </c>
      <c r="B223" s="11">
        <f>'Q.2)Data'!B223</f>
        <v>46.78</v>
      </c>
      <c r="C223" s="12">
        <f t="shared" si="3"/>
        <v>8.3718423923805855E-3</v>
      </c>
    </row>
    <row r="224" spans="1:3" x14ac:dyDescent="0.25">
      <c r="A224" s="13">
        <f>'Q.2)Data'!A224</f>
        <v>223</v>
      </c>
      <c r="B224" s="11">
        <f>'Q.2)Data'!B224</f>
        <v>43.79</v>
      </c>
      <c r="C224" s="12">
        <f t="shared" si="3"/>
        <v>-6.6050280342726045E-2</v>
      </c>
    </row>
    <row r="225" spans="1:3" x14ac:dyDescent="0.25">
      <c r="A225" s="13">
        <f>'Q.2)Data'!A225</f>
        <v>224</v>
      </c>
      <c r="B225" s="11">
        <f>'Q.2)Data'!B225</f>
        <v>42.59</v>
      </c>
      <c r="C225" s="12">
        <f t="shared" si="3"/>
        <v>-2.7785996878184747E-2</v>
      </c>
    </row>
    <row r="226" spans="1:3" x14ac:dyDescent="0.25">
      <c r="A226" s="13">
        <f>'Q.2)Data'!A226</f>
        <v>225</v>
      </c>
      <c r="B226" s="11">
        <f>'Q.2)Data'!B226</f>
        <v>43.06</v>
      </c>
      <c r="C226" s="12">
        <f t="shared" si="3"/>
        <v>1.097500800109485E-2</v>
      </c>
    </row>
    <row r="227" spans="1:3" x14ac:dyDescent="0.25">
      <c r="A227" s="13">
        <f>'Q.2)Data'!A227</f>
        <v>226</v>
      </c>
      <c r="B227" s="11">
        <f>'Q.2)Data'!B227</f>
        <v>43.05</v>
      </c>
      <c r="C227" s="12">
        <f t="shared" si="3"/>
        <v>-2.3226106247728698E-4</v>
      </c>
    </row>
    <row r="228" spans="1:3" x14ac:dyDescent="0.25">
      <c r="A228" s="13">
        <f>'Q.2)Data'!A228</f>
        <v>227</v>
      </c>
      <c r="B228" s="11">
        <f>'Q.2)Data'!B228</f>
        <v>41.86</v>
      </c>
      <c r="C228" s="12">
        <f t="shared" si="3"/>
        <v>-2.8031513855886082E-2</v>
      </c>
    </row>
    <row r="229" spans="1:3" x14ac:dyDescent="0.25">
      <c r="A229" s="13">
        <f>'Q.2)Data'!A229</f>
        <v>228</v>
      </c>
      <c r="B229" s="11">
        <f>'Q.2)Data'!B229</f>
        <v>42.86</v>
      </c>
      <c r="C229" s="12">
        <f t="shared" si="3"/>
        <v>2.3608273027577363E-2</v>
      </c>
    </row>
    <row r="230" spans="1:3" x14ac:dyDescent="0.25">
      <c r="A230" s="13">
        <f>'Q.2)Data'!A230</f>
        <v>229</v>
      </c>
      <c r="B230" s="11">
        <f>'Q.2)Data'!B230</f>
        <v>42.16</v>
      </c>
      <c r="C230" s="12">
        <f t="shared" si="3"/>
        <v>-1.646708581232418E-2</v>
      </c>
    </row>
    <row r="231" spans="1:3" x14ac:dyDescent="0.25">
      <c r="A231" s="13">
        <f>'Q.2)Data'!A231</f>
        <v>230</v>
      </c>
      <c r="B231" s="11">
        <f>'Q.2)Data'!B231</f>
        <v>39.89</v>
      </c>
      <c r="C231" s="12">
        <f t="shared" si="3"/>
        <v>-5.5346238315791503E-2</v>
      </c>
    </row>
    <row r="232" spans="1:3" x14ac:dyDescent="0.25">
      <c r="A232" s="13">
        <f>'Q.2)Data'!A232</f>
        <v>231</v>
      </c>
      <c r="B232" s="11">
        <f>'Q.2)Data'!B232</f>
        <v>39.15</v>
      </c>
      <c r="C232" s="12">
        <f t="shared" si="3"/>
        <v>-1.8725243480503168E-2</v>
      </c>
    </row>
    <row r="233" spans="1:3" x14ac:dyDescent="0.25">
      <c r="A233" s="13">
        <f>'Q.2)Data'!A233</f>
        <v>232</v>
      </c>
      <c r="B233" s="11">
        <f>'Q.2)Data'!B233</f>
        <v>37.840000000000003</v>
      </c>
      <c r="C233" s="12">
        <f t="shared" si="3"/>
        <v>-3.4033678253134428E-2</v>
      </c>
    </row>
    <row r="234" spans="1:3" x14ac:dyDescent="0.25">
      <c r="A234" s="13">
        <f>'Q.2)Data'!A234</f>
        <v>233</v>
      </c>
      <c r="B234" s="11">
        <f>'Q.2)Data'!B234</f>
        <v>36.56</v>
      </c>
      <c r="C234" s="12">
        <f t="shared" si="3"/>
        <v>-3.4411997597728318E-2</v>
      </c>
    </row>
    <row r="235" spans="1:3" x14ac:dyDescent="0.25">
      <c r="A235" s="13">
        <f>'Q.2)Data'!A235</f>
        <v>234</v>
      </c>
      <c r="B235" s="11">
        <f>'Q.2)Data'!B235</f>
        <v>37.15</v>
      </c>
      <c r="C235" s="12">
        <f t="shared" si="3"/>
        <v>1.6009024577818783E-2</v>
      </c>
    </row>
    <row r="236" spans="1:3" x14ac:dyDescent="0.25">
      <c r="A236" s="13">
        <f>'Q.2)Data'!A236</f>
        <v>235</v>
      </c>
      <c r="B236" s="11">
        <f>'Q.2)Data'!B236</f>
        <v>37.090000000000003</v>
      </c>
      <c r="C236" s="12">
        <f t="shared" si="3"/>
        <v>-1.6163796622686299E-3</v>
      </c>
    </row>
    <row r="237" spans="1:3" x14ac:dyDescent="0.25">
      <c r="A237" s="13">
        <f>'Q.2)Data'!A237</f>
        <v>236</v>
      </c>
      <c r="B237" s="11">
        <f>'Q.2)Data'!B237</f>
        <v>38.56</v>
      </c>
      <c r="C237" s="12">
        <f t="shared" si="3"/>
        <v>3.8868078240845309E-2</v>
      </c>
    </row>
    <row r="238" spans="1:3" x14ac:dyDescent="0.25">
      <c r="A238" s="13">
        <f>'Q.2)Data'!A238</f>
        <v>237</v>
      </c>
      <c r="B238" s="11">
        <f>'Q.2)Data'!B238</f>
        <v>38.22</v>
      </c>
      <c r="C238" s="12">
        <f t="shared" si="3"/>
        <v>-8.8565309302179665E-3</v>
      </c>
    </row>
    <row r="239" spans="1:3" x14ac:dyDescent="0.25">
      <c r="A239" s="13">
        <f>'Q.2)Data'!A239</f>
        <v>238</v>
      </c>
      <c r="B239" s="11">
        <f>'Q.2)Data'!B239</f>
        <v>38.270000000000003</v>
      </c>
      <c r="C239" s="12">
        <f t="shared" si="3"/>
        <v>1.3073606254839418E-3</v>
      </c>
    </row>
    <row r="240" spans="1:3" x14ac:dyDescent="0.25">
      <c r="A240" s="13">
        <f>'Q.2)Data'!A240</f>
        <v>239</v>
      </c>
      <c r="B240" s="11">
        <f>'Q.2)Data'!B240</f>
        <v>37.19</v>
      </c>
      <c r="C240" s="12">
        <f t="shared" si="3"/>
        <v>-2.8626391500632401E-2</v>
      </c>
    </row>
    <row r="241" spans="1:3" x14ac:dyDescent="0.25">
      <c r="A241" s="13">
        <f>'Q.2)Data'!A241</f>
        <v>240</v>
      </c>
      <c r="B241" s="11">
        <f>'Q.2)Data'!B241</f>
        <v>37.24</v>
      </c>
      <c r="C241" s="12">
        <f t="shared" si="3"/>
        <v>1.3435444718878403E-3</v>
      </c>
    </row>
    <row r="242" spans="1:3" x14ac:dyDescent="0.25">
      <c r="A242" s="13">
        <f>'Q.2)Data'!A242</f>
        <v>241</v>
      </c>
      <c r="B242" s="11">
        <f>'Q.2)Data'!B242</f>
        <v>36.39</v>
      </c>
      <c r="C242" s="12">
        <f t="shared" si="3"/>
        <v>-2.3089440784797882E-2</v>
      </c>
    </row>
    <row r="243" spans="1:3" x14ac:dyDescent="0.25">
      <c r="A243" s="13">
        <f>'Q.2)Data'!A243</f>
        <v>242</v>
      </c>
      <c r="B243" s="11">
        <f>'Q.2)Data'!B243</f>
        <v>37.03</v>
      </c>
      <c r="C243" s="12">
        <f t="shared" si="3"/>
        <v>1.7434383301452867E-2</v>
      </c>
    </row>
    <row r="244" spans="1:3" x14ac:dyDescent="0.25">
      <c r="A244" s="13">
        <f>'Q.2)Data'!A244</f>
        <v>243</v>
      </c>
      <c r="B244" s="11">
        <f>'Q.2)Data'!B244</f>
        <v>37.35</v>
      </c>
      <c r="C244" s="12">
        <f t="shared" si="3"/>
        <v>8.6045166533049808E-3</v>
      </c>
    </row>
    <row r="245" spans="1:3" x14ac:dyDescent="0.25">
      <c r="A245" s="13">
        <f>'Q.2)Data'!A245</f>
        <v>244</v>
      </c>
      <c r="B245" s="11">
        <f>'Q.2)Data'!B245</f>
        <v>36.92</v>
      </c>
      <c r="C245" s="12">
        <f t="shared" si="3"/>
        <v>-1.1579501944174914E-2</v>
      </c>
    </row>
    <row r="246" spans="1:3" x14ac:dyDescent="0.25">
      <c r="A246" s="13">
        <f>'Q.2)Data'!A246</f>
        <v>245</v>
      </c>
      <c r="B246" s="11">
        <f>'Q.2)Data'!B246</f>
        <v>36.57</v>
      </c>
      <c r="C246" s="12">
        <f t="shared" si="3"/>
        <v>-9.5251774733616512E-3</v>
      </c>
    </row>
    <row r="247" spans="1:3" x14ac:dyDescent="0.25">
      <c r="A247" s="13">
        <f>'Q.2)Data'!A247</f>
        <v>246</v>
      </c>
      <c r="B247" s="11">
        <f>'Q.2)Data'!B247</f>
        <v>36.56</v>
      </c>
      <c r="C247" s="12">
        <f t="shared" si="3"/>
        <v>-2.7348557534048745E-4</v>
      </c>
    </row>
    <row r="248" spans="1:3" x14ac:dyDescent="0.25">
      <c r="A248" s="13">
        <f>'Q.2)Data'!A248</f>
        <v>247</v>
      </c>
      <c r="B248" s="11">
        <f>'Q.2)Data'!B248</f>
        <v>36.81</v>
      </c>
      <c r="C248" s="12">
        <f t="shared" si="3"/>
        <v>6.8148008049805087E-3</v>
      </c>
    </row>
    <row r="249" spans="1:3" x14ac:dyDescent="0.25">
      <c r="A249" s="13">
        <f>'Q.2)Data'!A249</f>
        <v>248</v>
      </c>
      <c r="B249" s="11">
        <f>'Q.2)Data'!B249</f>
        <v>36.93</v>
      </c>
      <c r="C249" s="12">
        <f t="shared" si="3"/>
        <v>3.2546814735420881E-3</v>
      </c>
    </row>
    <row r="250" spans="1:3" x14ac:dyDescent="0.25">
      <c r="A250" s="13">
        <f>'Q.2)Data'!A250</f>
        <v>249</v>
      </c>
      <c r="B250" s="11">
        <f>'Q.2)Data'!B250</f>
        <v>37.43</v>
      </c>
      <c r="C250" s="12">
        <f t="shared" si="3"/>
        <v>1.3448293051865691E-2</v>
      </c>
    </row>
    <row r="251" spans="1:3" x14ac:dyDescent="0.25">
      <c r="A251" s="13">
        <f>'Q.2)Data'!A251</f>
        <v>250</v>
      </c>
      <c r="B251" s="11">
        <f>'Q.2)Data'!B251</f>
        <v>37.92</v>
      </c>
      <c r="C251" s="12">
        <f t="shared" si="3"/>
        <v>1.3006155470483536E-2</v>
      </c>
    </row>
    <row r="252" spans="1:3" x14ac:dyDescent="0.25">
      <c r="A252" s="13">
        <f>'Q.2)Data'!A252</f>
        <v>251</v>
      </c>
      <c r="B252" s="11">
        <f>'Q.2)Data'!B252</f>
        <v>38.049999999999997</v>
      </c>
      <c r="C252" s="12">
        <f t="shared" si="3"/>
        <v>3.4224069208736215E-3</v>
      </c>
    </row>
    <row r="253" spans="1:3" x14ac:dyDescent="0.25">
      <c r="A253" s="13">
        <f>'Q.2)Data'!A253</f>
        <v>252</v>
      </c>
      <c r="B253" s="11">
        <f>'Q.2)Data'!B253</f>
        <v>40</v>
      </c>
      <c r="C253" s="12">
        <f t="shared" si="3"/>
        <v>4.9978369806241492E-2</v>
      </c>
    </row>
    <row r="254" spans="1:3" x14ac:dyDescent="0.25">
      <c r="A254" s="13">
        <f>'Q.2)Data'!A254</f>
        <v>253</v>
      </c>
      <c r="B254" s="11">
        <f>'Q.2)Data'!B254</f>
        <v>38.31</v>
      </c>
      <c r="C254" s="12">
        <f t="shared" si="3"/>
        <v>-4.3168495401378584E-2</v>
      </c>
    </row>
    <row r="255" spans="1:3" x14ac:dyDescent="0.25">
      <c r="A255" s="13">
        <f>'Q.2)Data'!A255</f>
        <v>254</v>
      </c>
      <c r="B255" s="11">
        <f>'Q.2)Data'!B255</f>
        <v>39.36</v>
      </c>
      <c r="C255" s="12">
        <f t="shared" si="3"/>
        <v>2.7039113471495093E-2</v>
      </c>
    </row>
    <row r="256" spans="1:3" x14ac:dyDescent="0.25">
      <c r="A256" s="13">
        <f>'Q.2)Data'!A256</f>
        <v>255</v>
      </c>
      <c r="B256" s="11">
        <f>'Q.2)Data'!B256</f>
        <v>39.4</v>
      </c>
      <c r="C256" s="12">
        <f t="shared" si="3"/>
        <v>1.0157441198354218E-3</v>
      </c>
    </row>
    <row r="257" spans="1:3" x14ac:dyDescent="0.25">
      <c r="A257" s="13">
        <f>'Q.2)Data'!A257</f>
        <v>256</v>
      </c>
      <c r="B257" s="11">
        <f>'Q.2)Data'!B257</f>
        <v>38.479999999999997</v>
      </c>
      <c r="C257" s="12">
        <f t="shared" si="3"/>
        <v>-2.3627190506382439E-2</v>
      </c>
    </row>
    <row r="258" spans="1:3" x14ac:dyDescent="0.25">
      <c r="A258" s="13">
        <f>'Q.2)Data'!A258</f>
        <v>257</v>
      </c>
      <c r="B258" s="11">
        <f>'Q.2)Data'!B258</f>
        <v>38.43</v>
      </c>
      <c r="C258" s="12">
        <f t="shared" si="3"/>
        <v>-1.3002212207531374E-3</v>
      </c>
    </row>
    <row r="259" spans="1:3" x14ac:dyDescent="0.25">
      <c r="A259" s="13">
        <f>'Q.2)Data'!A259</f>
        <v>258</v>
      </c>
      <c r="B259" s="11">
        <f>'Q.2)Data'!B259</f>
        <v>38.08</v>
      </c>
      <c r="C259" s="12">
        <f t="shared" ref="C259:C322" si="4">LN(B259/B258)</f>
        <v>-9.1491946535880893E-3</v>
      </c>
    </row>
    <row r="260" spans="1:3" x14ac:dyDescent="0.25">
      <c r="A260" s="13">
        <f>'Q.2)Data'!A260</f>
        <v>259</v>
      </c>
      <c r="B260" s="11">
        <f>'Q.2)Data'!B260</f>
        <v>38.35</v>
      </c>
      <c r="C260" s="12">
        <f t="shared" si="4"/>
        <v>7.0653178901007143E-3</v>
      </c>
    </row>
    <row r="261" spans="1:3" x14ac:dyDescent="0.25">
      <c r="A261" s="13">
        <f>'Q.2)Data'!A261</f>
        <v>260</v>
      </c>
      <c r="B261" s="11">
        <f>'Q.2)Data'!B261</f>
        <v>38.18</v>
      </c>
      <c r="C261" s="12">
        <f t="shared" si="4"/>
        <v>-4.4427095156636277E-3</v>
      </c>
    </row>
    <row r="262" spans="1:3" x14ac:dyDescent="0.25">
      <c r="A262" s="13">
        <f>'Q.2)Data'!A262</f>
        <v>261</v>
      </c>
      <c r="B262" s="11">
        <f>'Q.2)Data'!B262</f>
        <v>39.200000000000003</v>
      </c>
      <c r="C262" s="12">
        <f t="shared" si="4"/>
        <v>2.6364928498815377E-2</v>
      </c>
    </row>
    <row r="263" spans="1:3" x14ac:dyDescent="0.25">
      <c r="A263" s="13">
        <f>'Q.2)Data'!A263</f>
        <v>262</v>
      </c>
      <c r="B263" s="11">
        <f>'Q.2)Data'!B263</f>
        <v>38.39</v>
      </c>
      <c r="C263" s="12">
        <f t="shared" si="4"/>
        <v>-2.0879737783710571E-2</v>
      </c>
    </row>
    <row r="264" spans="1:3" x14ac:dyDescent="0.25">
      <c r="A264" s="13">
        <f>'Q.2)Data'!A264</f>
        <v>263</v>
      </c>
      <c r="B264" s="11">
        <f>'Q.2)Data'!B264</f>
        <v>39.340000000000003</v>
      </c>
      <c r="C264" s="12">
        <f t="shared" si="4"/>
        <v>2.4444803948206684E-2</v>
      </c>
    </row>
    <row r="265" spans="1:3" x14ac:dyDescent="0.25">
      <c r="A265" s="13">
        <f>'Q.2)Data'!A265</f>
        <v>264</v>
      </c>
      <c r="B265" s="11">
        <f>'Q.2)Data'!B265</f>
        <v>39.61</v>
      </c>
      <c r="C265" s="12">
        <f t="shared" si="4"/>
        <v>6.8397986729122678E-3</v>
      </c>
    </row>
    <row r="266" spans="1:3" x14ac:dyDescent="0.25">
      <c r="A266" s="13">
        <f>'Q.2)Data'!A266</f>
        <v>265</v>
      </c>
      <c r="B266" s="11">
        <f>'Q.2)Data'!B266</f>
        <v>39.380000000000003</v>
      </c>
      <c r="C266" s="12">
        <f t="shared" si="4"/>
        <v>-5.8235384228457693E-3</v>
      </c>
    </row>
    <row r="267" spans="1:3" x14ac:dyDescent="0.25">
      <c r="A267" s="13">
        <f>'Q.2)Data'!A267</f>
        <v>266</v>
      </c>
      <c r="B267" s="11">
        <f>'Q.2)Data'!B267</f>
        <v>39.04</v>
      </c>
      <c r="C267" s="12">
        <f t="shared" si="4"/>
        <v>-8.6713116660878213E-3</v>
      </c>
    </row>
    <row r="268" spans="1:3" x14ac:dyDescent="0.25">
      <c r="A268" s="13">
        <f>'Q.2)Data'!A268</f>
        <v>267</v>
      </c>
      <c r="B268" s="11">
        <f>'Q.2)Data'!B268</f>
        <v>38.96</v>
      </c>
      <c r="C268" s="12">
        <f t="shared" si="4"/>
        <v>-2.0512827705573607E-3</v>
      </c>
    </row>
    <row r="269" spans="1:3" x14ac:dyDescent="0.25">
      <c r="A269" s="13">
        <f>'Q.2)Data'!A269</f>
        <v>268</v>
      </c>
      <c r="B269" s="11">
        <f>'Q.2)Data'!B269</f>
        <v>37.97</v>
      </c>
      <c r="C269" s="12">
        <f t="shared" si="4"/>
        <v>-2.5739104530623388E-2</v>
      </c>
    </row>
    <row r="270" spans="1:3" x14ac:dyDescent="0.25">
      <c r="A270" s="13">
        <f>'Q.2)Data'!A270</f>
        <v>269</v>
      </c>
      <c r="B270" s="11">
        <f>'Q.2)Data'!B270</f>
        <v>38.700000000000003</v>
      </c>
      <c r="C270" s="12">
        <f t="shared" si="4"/>
        <v>1.9043225792025265E-2</v>
      </c>
    </row>
    <row r="271" spans="1:3" x14ac:dyDescent="0.25">
      <c r="A271" s="13">
        <f>'Q.2)Data'!A271</f>
        <v>270</v>
      </c>
      <c r="B271" s="11">
        <f>'Q.2)Data'!B271</f>
        <v>39.200000000000003</v>
      </c>
      <c r="C271" s="12">
        <f t="shared" si="4"/>
        <v>1.2837146760680682E-2</v>
      </c>
    </row>
    <row r="272" spans="1:3" x14ac:dyDescent="0.25">
      <c r="A272" s="13">
        <f>'Q.2)Data'!A272</f>
        <v>271</v>
      </c>
      <c r="B272" s="11">
        <f>'Q.2)Data'!B272</f>
        <v>39.18</v>
      </c>
      <c r="C272" s="12">
        <f t="shared" si="4"/>
        <v>-5.1033428002222186E-4</v>
      </c>
    </row>
    <row r="273" spans="1:3" x14ac:dyDescent="0.25">
      <c r="A273" s="13">
        <f>'Q.2)Data'!A273</f>
        <v>272</v>
      </c>
      <c r="B273" s="11">
        <f>'Q.2)Data'!B273</f>
        <v>38.32</v>
      </c>
      <c r="C273" s="12">
        <f t="shared" si="4"/>
        <v>-2.2194459413734859E-2</v>
      </c>
    </row>
    <row r="274" spans="1:3" x14ac:dyDescent="0.25">
      <c r="A274" s="13">
        <f>'Q.2)Data'!A274</f>
        <v>273</v>
      </c>
      <c r="B274" s="11">
        <f>'Q.2)Data'!B274</f>
        <v>38.07</v>
      </c>
      <c r="C274" s="12">
        <f t="shared" si="4"/>
        <v>-6.5453827082537584E-3</v>
      </c>
    </row>
    <row r="275" spans="1:3" x14ac:dyDescent="0.25">
      <c r="A275" s="13">
        <f>'Q.2)Data'!A275</f>
        <v>274</v>
      </c>
      <c r="B275" s="11">
        <f>'Q.2)Data'!B275</f>
        <v>37.76</v>
      </c>
      <c r="C275" s="12">
        <f t="shared" si="4"/>
        <v>-8.1762291171061322E-3</v>
      </c>
    </row>
    <row r="276" spans="1:3" x14ac:dyDescent="0.25">
      <c r="A276" s="13">
        <f>'Q.2)Data'!A276</f>
        <v>275</v>
      </c>
      <c r="B276" s="11">
        <f>'Q.2)Data'!B276</f>
        <v>37.89</v>
      </c>
      <c r="C276" s="12">
        <f t="shared" si="4"/>
        <v>3.4368837532095533E-3</v>
      </c>
    </row>
    <row r="277" spans="1:3" x14ac:dyDescent="0.25">
      <c r="A277" s="13">
        <f>'Q.2)Data'!A277</f>
        <v>276</v>
      </c>
      <c r="B277" s="11">
        <f>'Q.2)Data'!B277</f>
        <v>38.94</v>
      </c>
      <c r="C277" s="12">
        <f t="shared" si="4"/>
        <v>2.7334774913544142E-2</v>
      </c>
    </row>
    <row r="278" spans="1:3" x14ac:dyDescent="0.25">
      <c r="A278" s="13">
        <f>'Q.2)Data'!A278</f>
        <v>277</v>
      </c>
      <c r="B278" s="11">
        <f>'Q.2)Data'!B278</f>
        <v>37.99</v>
      </c>
      <c r="C278" s="12">
        <f t="shared" si="4"/>
        <v>-2.4699032744519293E-2</v>
      </c>
    </row>
    <row r="279" spans="1:3" x14ac:dyDescent="0.25">
      <c r="A279" s="13">
        <f>'Q.2)Data'!A279</f>
        <v>278</v>
      </c>
      <c r="B279" s="11">
        <f>'Q.2)Data'!B279</f>
        <v>38.74</v>
      </c>
      <c r="C279" s="12">
        <f t="shared" si="4"/>
        <v>1.9549690779315704E-2</v>
      </c>
    </row>
    <row r="280" spans="1:3" x14ac:dyDescent="0.25">
      <c r="A280" s="13">
        <f>'Q.2)Data'!A280</f>
        <v>279</v>
      </c>
      <c r="B280" s="11">
        <f>'Q.2)Data'!B280</f>
        <v>38.47</v>
      </c>
      <c r="C280" s="12">
        <f t="shared" si="4"/>
        <v>-6.9939412146461611E-3</v>
      </c>
    </row>
    <row r="281" spans="1:3" x14ac:dyDescent="0.25">
      <c r="A281" s="13">
        <f>'Q.2)Data'!A281</f>
        <v>280</v>
      </c>
      <c r="B281" s="11">
        <f>'Q.2)Data'!B281</f>
        <v>36.76</v>
      </c>
      <c r="C281" s="12">
        <f t="shared" si="4"/>
        <v>-4.5468419276717492E-2</v>
      </c>
    </row>
    <row r="282" spans="1:3" x14ac:dyDescent="0.25">
      <c r="A282" s="13">
        <f>'Q.2)Data'!A282</f>
        <v>281</v>
      </c>
      <c r="B282" s="11">
        <f>'Q.2)Data'!B282</f>
        <v>37.44</v>
      </c>
      <c r="C282" s="12">
        <f t="shared" si="4"/>
        <v>1.8329354121905013E-2</v>
      </c>
    </row>
    <row r="283" spans="1:3" x14ac:dyDescent="0.25">
      <c r="A283" s="13">
        <f>'Q.2)Data'!A283</f>
        <v>282</v>
      </c>
      <c r="B283" s="11">
        <f>'Q.2)Data'!B283</f>
        <v>37.630000000000003</v>
      </c>
      <c r="C283" s="12">
        <f t="shared" si="4"/>
        <v>5.0619529959546822E-3</v>
      </c>
    </row>
    <row r="284" spans="1:3" x14ac:dyDescent="0.25">
      <c r="A284" s="13">
        <f>'Q.2)Data'!A284</f>
        <v>283</v>
      </c>
      <c r="B284" s="11">
        <f>'Q.2)Data'!B284</f>
        <v>38.01</v>
      </c>
      <c r="C284" s="12">
        <f t="shared" si="4"/>
        <v>1.0047678395811421E-2</v>
      </c>
    </row>
    <row r="285" spans="1:3" x14ac:dyDescent="0.25">
      <c r="A285" s="13">
        <f>'Q.2)Data'!A285</f>
        <v>284</v>
      </c>
      <c r="B285" s="11">
        <f>'Q.2)Data'!B285</f>
        <v>38.28</v>
      </c>
      <c r="C285" s="12">
        <f t="shared" si="4"/>
        <v>7.0782835835962931E-3</v>
      </c>
    </row>
    <row r="286" spans="1:3" x14ac:dyDescent="0.25">
      <c r="A286" s="13">
        <f>'Q.2)Data'!A286</f>
        <v>285</v>
      </c>
      <c r="B286" s="11">
        <f>'Q.2)Data'!B286</f>
        <v>40.04</v>
      </c>
      <c r="C286" s="12">
        <f t="shared" si="4"/>
        <v>4.4951387862266268E-2</v>
      </c>
    </row>
    <row r="287" spans="1:3" x14ac:dyDescent="0.25">
      <c r="A287" s="13">
        <f>'Q.2)Data'!A287</f>
        <v>286</v>
      </c>
      <c r="B287" s="11">
        <f>'Q.2)Data'!B287</f>
        <v>40.39</v>
      </c>
      <c r="C287" s="12">
        <f t="shared" si="4"/>
        <v>8.7032751283016713E-3</v>
      </c>
    </row>
    <row r="288" spans="1:3" x14ac:dyDescent="0.25">
      <c r="A288" s="13">
        <f>'Q.2)Data'!A288</f>
        <v>287</v>
      </c>
      <c r="B288" s="11">
        <f>'Q.2)Data'!B288</f>
        <v>40.14</v>
      </c>
      <c r="C288" s="12">
        <f t="shared" si="4"/>
        <v>-6.2088862071294432E-3</v>
      </c>
    </row>
    <row r="289" spans="1:3" x14ac:dyDescent="0.25">
      <c r="A289" s="13">
        <f>'Q.2)Data'!A289</f>
        <v>288</v>
      </c>
      <c r="B289" s="11">
        <f>'Q.2)Data'!B289</f>
        <v>40.909999999999997</v>
      </c>
      <c r="C289" s="12">
        <f t="shared" si="4"/>
        <v>1.9001188573115012E-2</v>
      </c>
    </row>
    <row r="290" spans="1:3" x14ac:dyDescent="0.25">
      <c r="A290" s="13">
        <f>'Q.2)Data'!A290</f>
        <v>289</v>
      </c>
      <c r="B290" s="11">
        <f>'Q.2)Data'!B290</f>
        <v>41.87</v>
      </c>
      <c r="C290" s="12">
        <f t="shared" si="4"/>
        <v>2.3195048089744836E-2</v>
      </c>
    </row>
    <row r="291" spans="1:3" x14ac:dyDescent="0.25">
      <c r="A291" s="13">
        <f>'Q.2)Data'!A291</f>
        <v>290</v>
      </c>
      <c r="B291" s="11">
        <f>'Q.2)Data'!B291</f>
        <v>41.87</v>
      </c>
      <c r="C291" s="12">
        <f t="shared" si="4"/>
        <v>0</v>
      </c>
    </row>
    <row r="292" spans="1:3" x14ac:dyDescent="0.25">
      <c r="A292" s="13">
        <f>'Q.2)Data'!A292</f>
        <v>291</v>
      </c>
      <c r="B292" s="11">
        <f>'Q.2)Data'!B292</f>
        <v>43.25</v>
      </c>
      <c r="C292" s="12">
        <f t="shared" si="4"/>
        <v>3.2427653346836366E-2</v>
      </c>
    </row>
    <row r="293" spans="1:3" x14ac:dyDescent="0.25">
      <c r="A293" s="13">
        <f>'Q.2)Data'!A293</f>
        <v>292</v>
      </c>
      <c r="B293" s="11">
        <f>'Q.2)Data'!B293</f>
        <v>41.9</v>
      </c>
      <c r="C293" s="12">
        <f t="shared" si="4"/>
        <v>-3.1711406449796323E-2</v>
      </c>
    </row>
    <row r="294" spans="1:3" x14ac:dyDescent="0.25">
      <c r="A294" s="13">
        <f>'Q.2)Data'!A294</f>
        <v>293</v>
      </c>
      <c r="B294" s="11">
        <f>'Q.2)Data'!B294</f>
        <v>41.68</v>
      </c>
      <c r="C294" s="12">
        <f t="shared" si="4"/>
        <v>-5.2644294829805446E-3</v>
      </c>
    </row>
    <row r="295" spans="1:3" x14ac:dyDescent="0.25">
      <c r="A295" s="13">
        <f>'Q.2)Data'!A295</f>
        <v>294</v>
      </c>
      <c r="B295" s="11">
        <f>'Q.2)Data'!B295</f>
        <v>41.3</v>
      </c>
      <c r="C295" s="12">
        <f t="shared" si="4"/>
        <v>-9.158897478124494E-3</v>
      </c>
    </row>
    <row r="296" spans="1:3" x14ac:dyDescent="0.25">
      <c r="A296" s="13">
        <f>'Q.2)Data'!A296</f>
        <v>295</v>
      </c>
      <c r="B296" s="11">
        <f>'Q.2)Data'!B296</f>
        <v>42.5</v>
      </c>
      <c r="C296" s="12">
        <f t="shared" si="4"/>
        <v>2.8641575963384153E-2</v>
      </c>
    </row>
    <row r="297" spans="1:3" x14ac:dyDescent="0.25">
      <c r="A297" s="13">
        <f>'Q.2)Data'!A297</f>
        <v>296</v>
      </c>
      <c r="B297" s="11">
        <f>'Q.2)Data'!B297</f>
        <v>42.72</v>
      </c>
      <c r="C297" s="12">
        <f t="shared" si="4"/>
        <v>5.1631187215682977E-3</v>
      </c>
    </row>
    <row r="298" spans="1:3" x14ac:dyDescent="0.25">
      <c r="A298" s="13">
        <f>'Q.2)Data'!A298</f>
        <v>297</v>
      </c>
      <c r="B298" s="11">
        <f>'Q.2)Data'!B298</f>
        <v>44.04</v>
      </c>
      <c r="C298" s="12">
        <f t="shared" si="4"/>
        <v>3.0431117202539833E-2</v>
      </c>
    </row>
    <row r="299" spans="1:3" x14ac:dyDescent="0.25">
      <c r="A299" s="13">
        <f>'Q.2)Data'!A299</f>
        <v>298</v>
      </c>
      <c r="B299" s="11">
        <f>'Q.2)Data'!B299</f>
        <v>46.11</v>
      </c>
      <c r="C299" s="12">
        <f t="shared" si="4"/>
        <v>4.5931534364135024E-2</v>
      </c>
    </row>
    <row r="300" spans="1:3" x14ac:dyDescent="0.25">
      <c r="A300" s="13">
        <f>'Q.2)Data'!A300</f>
        <v>299</v>
      </c>
      <c r="B300" s="11">
        <f>'Q.2)Data'!B300</f>
        <v>45.72</v>
      </c>
      <c r="C300" s="12">
        <f t="shared" si="4"/>
        <v>-8.4940072920042988E-3</v>
      </c>
    </row>
    <row r="301" spans="1:3" x14ac:dyDescent="0.25">
      <c r="A301" s="13">
        <f>'Q.2)Data'!A301</f>
        <v>300</v>
      </c>
      <c r="B301" s="11">
        <f>'Q.2)Data'!B301</f>
        <v>46.67</v>
      </c>
      <c r="C301" s="12">
        <f t="shared" si="4"/>
        <v>2.0565721035114493E-2</v>
      </c>
    </row>
    <row r="302" spans="1:3" x14ac:dyDescent="0.25">
      <c r="A302" s="13">
        <f>'Q.2)Data'!A302</f>
        <v>301</v>
      </c>
      <c r="B302" s="11">
        <f>'Q.2)Data'!B302</f>
        <v>47.02</v>
      </c>
      <c r="C302" s="12">
        <f t="shared" si="4"/>
        <v>7.4714831501993192E-3</v>
      </c>
    </row>
    <row r="303" spans="1:3" x14ac:dyDescent="0.25">
      <c r="A303" s="13">
        <f>'Q.2)Data'!A303</f>
        <v>302</v>
      </c>
      <c r="B303" s="11">
        <f>'Q.2)Data'!B303</f>
        <v>46.98</v>
      </c>
      <c r="C303" s="12">
        <f t="shared" si="4"/>
        <v>-8.5106388115682285E-4</v>
      </c>
    </row>
    <row r="304" spans="1:3" x14ac:dyDescent="0.25">
      <c r="A304" s="13">
        <f>'Q.2)Data'!A304</f>
        <v>303</v>
      </c>
      <c r="B304" s="11">
        <f>'Q.2)Data'!B304</f>
        <v>48.15</v>
      </c>
      <c r="C304" s="12">
        <f t="shared" si="4"/>
        <v>2.4599159013367816E-2</v>
      </c>
    </row>
    <row r="305" spans="1:3" x14ac:dyDescent="0.25">
      <c r="A305" s="13">
        <f>'Q.2)Data'!A305</f>
        <v>304</v>
      </c>
      <c r="B305" s="11">
        <f>'Q.2)Data'!B305</f>
        <v>47.7</v>
      </c>
      <c r="C305" s="12">
        <f t="shared" si="4"/>
        <v>-9.3897403498389188E-3</v>
      </c>
    </row>
    <row r="306" spans="1:3" x14ac:dyDescent="0.25">
      <c r="A306" s="13">
        <f>'Q.2)Data'!A306</f>
        <v>305</v>
      </c>
      <c r="B306" s="11">
        <f>'Q.2)Data'!B306</f>
        <v>48.35</v>
      </c>
      <c r="C306" s="12">
        <f t="shared" si="4"/>
        <v>1.3534824005007761E-2</v>
      </c>
    </row>
    <row r="307" spans="1:3" x14ac:dyDescent="0.25">
      <c r="A307" s="13">
        <f>'Q.2)Data'!A307</f>
        <v>306</v>
      </c>
      <c r="B307" s="11">
        <f>'Q.2)Data'!B307</f>
        <v>48.47</v>
      </c>
      <c r="C307" s="12">
        <f t="shared" si="4"/>
        <v>2.4788279579812029E-3</v>
      </c>
    </row>
    <row r="308" spans="1:3" x14ac:dyDescent="0.25">
      <c r="A308" s="13">
        <f>'Q.2)Data'!A308</f>
        <v>307</v>
      </c>
      <c r="B308" s="11">
        <f>'Q.2)Data'!B308</f>
        <v>49.05</v>
      </c>
      <c r="C308" s="12">
        <f t="shared" si="4"/>
        <v>1.1895136154087436E-2</v>
      </c>
    </row>
    <row r="309" spans="1:3" x14ac:dyDescent="0.25">
      <c r="A309" s="13">
        <f>'Q.2)Data'!A309</f>
        <v>308</v>
      </c>
      <c r="B309" s="11">
        <f>'Q.2)Data'!B309</f>
        <v>49.58</v>
      </c>
      <c r="C309" s="12">
        <f t="shared" si="4"/>
        <v>1.0747340595672325E-2</v>
      </c>
    </row>
    <row r="310" spans="1:3" x14ac:dyDescent="0.25">
      <c r="A310" s="13">
        <f>'Q.2)Data'!A310</f>
        <v>309</v>
      </c>
      <c r="B310" s="11">
        <f>'Q.2)Data'!B310</f>
        <v>50.87</v>
      </c>
      <c r="C310" s="12">
        <f t="shared" si="4"/>
        <v>2.5685832227629088E-2</v>
      </c>
    </row>
    <row r="311" spans="1:3" x14ac:dyDescent="0.25">
      <c r="A311" s="13">
        <f>'Q.2)Data'!A311</f>
        <v>310</v>
      </c>
      <c r="B311" s="11">
        <f>'Q.2)Data'!B311</f>
        <v>51.56</v>
      </c>
      <c r="C311" s="12">
        <f t="shared" si="4"/>
        <v>1.3472819236313053E-2</v>
      </c>
    </row>
    <row r="312" spans="1:3" x14ac:dyDescent="0.25">
      <c r="A312" s="13">
        <f>'Q.2)Data'!A312</f>
        <v>311</v>
      </c>
      <c r="B312" s="11">
        <f>'Q.2)Data'!B312</f>
        <v>50.7</v>
      </c>
      <c r="C312" s="12">
        <f t="shared" si="4"/>
        <v>-1.6820267473849196E-2</v>
      </c>
    </row>
    <row r="313" spans="1:3" x14ac:dyDescent="0.25">
      <c r="A313" s="13">
        <f>'Q.2)Data'!A313</f>
        <v>312</v>
      </c>
      <c r="B313" s="11">
        <f>'Q.2)Data'!B313</f>
        <v>51.42</v>
      </c>
      <c r="C313" s="12">
        <f t="shared" si="4"/>
        <v>1.4101291240605926E-2</v>
      </c>
    </row>
    <row r="314" spans="1:3" x14ac:dyDescent="0.25">
      <c r="A314" s="13">
        <f>'Q.2)Data'!A314</f>
        <v>313</v>
      </c>
      <c r="B314" s="11">
        <f>'Q.2)Data'!B314</f>
        <v>48.93</v>
      </c>
      <c r="C314" s="12">
        <f t="shared" si="4"/>
        <v>-4.9636496536711289E-2</v>
      </c>
    </row>
    <row r="315" spans="1:3" x14ac:dyDescent="0.25">
      <c r="A315" s="13">
        <f>'Q.2)Data'!A315</f>
        <v>314</v>
      </c>
      <c r="B315" s="11">
        <f>'Q.2)Data'!B315</f>
        <v>49.64</v>
      </c>
      <c r="C315" s="12">
        <f t="shared" si="4"/>
        <v>1.4406255035374254E-2</v>
      </c>
    </row>
    <row r="316" spans="1:3" x14ac:dyDescent="0.25">
      <c r="A316" s="13">
        <f>'Q.2)Data'!A316</f>
        <v>315</v>
      </c>
      <c r="B316" s="11">
        <f>'Q.2)Data'!B316</f>
        <v>50.44</v>
      </c>
      <c r="C316" s="12">
        <f t="shared" si="4"/>
        <v>1.5987550760312195E-2</v>
      </c>
    </row>
    <row r="317" spans="1:3" x14ac:dyDescent="0.25">
      <c r="A317" s="13">
        <f>'Q.2)Data'!A317</f>
        <v>316</v>
      </c>
      <c r="B317" s="11">
        <f>'Q.2)Data'!B317</f>
        <v>50.82</v>
      </c>
      <c r="C317" s="12">
        <f t="shared" si="4"/>
        <v>7.5054667952991908E-3</v>
      </c>
    </row>
    <row r="318" spans="1:3" x14ac:dyDescent="0.25">
      <c r="A318" s="13">
        <f>'Q.2)Data'!A318</f>
        <v>317</v>
      </c>
      <c r="B318" s="11">
        <f>'Q.2)Data'!B318</f>
        <v>51.76</v>
      </c>
      <c r="C318" s="12">
        <f t="shared" si="4"/>
        <v>1.8327672300627047E-2</v>
      </c>
    </row>
    <row r="319" spans="1:3" x14ac:dyDescent="0.25">
      <c r="A319" s="13">
        <f>'Q.2)Data'!A319</f>
        <v>318</v>
      </c>
      <c r="B319" s="11">
        <f>'Q.2)Data'!B319</f>
        <v>51.38</v>
      </c>
      <c r="C319" s="12">
        <f t="shared" si="4"/>
        <v>-7.3686585109075334E-3</v>
      </c>
    </row>
    <row r="320" spans="1:3" x14ac:dyDescent="0.25">
      <c r="A320" s="13">
        <f>'Q.2)Data'!A320</f>
        <v>319</v>
      </c>
      <c r="B320" s="11">
        <f>'Q.2)Data'!B320</f>
        <v>50.58</v>
      </c>
      <c r="C320" s="12">
        <f t="shared" si="4"/>
        <v>-1.5692750439918517E-2</v>
      </c>
    </row>
    <row r="321" spans="1:3" x14ac:dyDescent="0.25">
      <c r="A321" s="13">
        <f>'Q.2)Data'!A321</f>
        <v>320</v>
      </c>
      <c r="B321" s="11">
        <f>'Q.2)Data'!B321</f>
        <v>49.66</v>
      </c>
      <c r="C321" s="12">
        <f t="shared" si="4"/>
        <v>-1.8356461161798631E-2</v>
      </c>
    </row>
    <row r="322" spans="1:3" x14ac:dyDescent="0.25">
      <c r="A322" s="13">
        <f>'Q.2)Data'!A322</f>
        <v>321</v>
      </c>
      <c r="B322" s="11">
        <f>'Q.2)Data'!B322</f>
        <v>50.82</v>
      </c>
      <c r="C322" s="12">
        <f t="shared" si="4"/>
        <v>2.3090197811997559E-2</v>
      </c>
    </row>
    <row r="323" spans="1:3" x14ac:dyDescent="0.25">
      <c r="A323" s="13">
        <f>'Q.2)Data'!A323</f>
        <v>322</v>
      </c>
      <c r="B323" s="11">
        <f>'Q.2)Data'!B323</f>
        <v>50.07</v>
      </c>
      <c r="C323" s="12">
        <f t="shared" ref="C323:C386" si="5">LN(B323/B322)</f>
        <v>-1.4867951550164658E-2</v>
      </c>
    </row>
    <row r="324" spans="1:3" x14ac:dyDescent="0.25">
      <c r="A324" s="13">
        <f>'Q.2)Data'!A324</f>
        <v>323</v>
      </c>
      <c r="B324" s="11">
        <f>'Q.2)Data'!B324</f>
        <v>49.37</v>
      </c>
      <c r="C324" s="12">
        <f t="shared" si="5"/>
        <v>-1.4079074071081913E-2</v>
      </c>
    </row>
    <row r="325" spans="1:3" x14ac:dyDescent="0.25">
      <c r="A325" s="13">
        <f>'Q.2)Data'!A325</f>
        <v>324</v>
      </c>
      <c r="B325" s="11">
        <f>'Q.2)Data'!B325</f>
        <v>48.89</v>
      </c>
      <c r="C325" s="12">
        <f t="shared" si="5"/>
        <v>-9.7700756802172224E-3</v>
      </c>
    </row>
    <row r="326" spans="1:3" x14ac:dyDescent="0.25">
      <c r="A326" s="13">
        <f>'Q.2)Data'!A326</f>
        <v>325</v>
      </c>
      <c r="B326" s="11">
        <f>'Q.2)Data'!B326</f>
        <v>49.56</v>
      </c>
      <c r="C326" s="12">
        <f t="shared" si="5"/>
        <v>1.3611180170387585E-2</v>
      </c>
    </row>
    <row r="327" spans="1:3" x14ac:dyDescent="0.25">
      <c r="A327" s="13">
        <f>'Q.2)Data'!A327</f>
        <v>326</v>
      </c>
      <c r="B327" s="11">
        <f>'Q.2)Data'!B327</f>
        <v>48.98</v>
      </c>
      <c r="C327" s="12">
        <f t="shared" si="5"/>
        <v>-1.177200523692014E-2</v>
      </c>
    </row>
    <row r="328" spans="1:3" x14ac:dyDescent="0.25">
      <c r="A328" s="13">
        <f>'Q.2)Data'!A328</f>
        <v>327</v>
      </c>
      <c r="B328" s="11">
        <f>'Q.2)Data'!B328</f>
        <v>48.89</v>
      </c>
      <c r="C328" s="12">
        <f t="shared" si="5"/>
        <v>-1.8391749334674575E-3</v>
      </c>
    </row>
    <row r="329" spans="1:3" x14ac:dyDescent="0.25">
      <c r="A329" s="13">
        <f>'Q.2)Data'!A329</f>
        <v>328</v>
      </c>
      <c r="B329" s="11">
        <f>'Q.2)Data'!B329</f>
        <v>49.67</v>
      </c>
      <c r="C329" s="12">
        <f t="shared" si="5"/>
        <v>1.5828252528704956E-2</v>
      </c>
    </row>
    <row r="330" spans="1:3" x14ac:dyDescent="0.25">
      <c r="A330" s="13">
        <f>'Q.2)Data'!A330</f>
        <v>329</v>
      </c>
      <c r="B330" s="11">
        <f>'Q.2)Data'!B330</f>
        <v>50.17</v>
      </c>
      <c r="C330" s="12">
        <f t="shared" si="5"/>
        <v>1.0016109376902414E-2</v>
      </c>
    </row>
    <row r="331" spans="1:3" x14ac:dyDescent="0.25">
      <c r="A331" s="13">
        <f>'Q.2)Data'!A331</f>
        <v>330</v>
      </c>
      <c r="B331" s="11">
        <f>'Q.2)Data'!B331</f>
        <v>50.41</v>
      </c>
      <c r="C331" s="12">
        <f t="shared" si="5"/>
        <v>4.7723295983777975E-3</v>
      </c>
    </row>
    <row r="332" spans="1:3" x14ac:dyDescent="0.25">
      <c r="A332" s="13">
        <f>'Q.2)Data'!A332</f>
        <v>331</v>
      </c>
      <c r="B332" s="11">
        <f>'Q.2)Data'!B332</f>
        <v>52.35</v>
      </c>
      <c r="C332" s="12">
        <f t="shared" si="5"/>
        <v>3.7762369222006466E-2</v>
      </c>
    </row>
    <row r="333" spans="1:3" x14ac:dyDescent="0.25">
      <c r="A333" s="13">
        <f>'Q.2)Data'!A333</f>
        <v>332</v>
      </c>
      <c r="B333" s="11">
        <f>'Q.2)Data'!B333</f>
        <v>53.47</v>
      </c>
      <c r="C333" s="12">
        <f t="shared" si="5"/>
        <v>2.1168811644094281E-2</v>
      </c>
    </row>
    <row r="334" spans="1:3" x14ac:dyDescent="0.25">
      <c r="A334" s="13">
        <f>'Q.2)Data'!A334</f>
        <v>333</v>
      </c>
      <c r="B334" s="11">
        <f>'Q.2)Data'!B334</f>
        <v>55.43</v>
      </c>
      <c r="C334" s="12">
        <f t="shared" si="5"/>
        <v>3.6000214471073169E-2</v>
      </c>
    </row>
    <row r="335" spans="1:3" x14ac:dyDescent="0.25">
      <c r="A335" s="13">
        <f>'Q.2)Data'!A335</f>
        <v>334</v>
      </c>
      <c r="B335" s="11">
        <f>'Q.2)Data'!B335</f>
        <v>53.71</v>
      </c>
      <c r="C335" s="12">
        <f t="shared" si="5"/>
        <v>-3.1521759514345354E-2</v>
      </c>
    </row>
    <row r="336" spans="1:3" x14ac:dyDescent="0.25">
      <c r="A336" s="13">
        <f>'Q.2)Data'!A336</f>
        <v>335</v>
      </c>
      <c r="B336" s="11">
        <f>'Q.2)Data'!B336</f>
        <v>53.62</v>
      </c>
      <c r="C336" s="12">
        <f t="shared" si="5"/>
        <v>-1.6770711095548223E-3</v>
      </c>
    </row>
    <row r="337" spans="1:3" x14ac:dyDescent="0.25">
      <c r="A337" s="13">
        <f>'Q.2)Data'!A337</f>
        <v>336</v>
      </c>
      <c r="B337" s="11">
        <f>'Q.2)Data'!B337</f>
        <v>53.07</v>
      </c>
      <c r="C337" s="12">
        <f t="shared" si="5"/>
        <v>-1.0310335968009633E-2</v>
      </c>
    </row>
    <row r="338" spans="1:3" x14ac:dyDescent="0.25">
      <c r="A338" s="13">
        <f>'Q.2)Data'!A338</f>
        <v>337</v>
      </c>
      <c r="B338" s="11">
        <f>'Q.2)Data'!B338</f>
        <v>53.35</v>
      </c>
      <c r="C338" s="12">
        <f t="shared" si="5"/>
        <v>5.2621809079588253E-3</v>
      </c>
    </row>
    <row r="339" spans="1:3" x14ac:dyDescent="0.25">
      <c r="A339" s="13">
        <f>'Q.2)Data'!A339</f>
        <v>338</v>
      </c>
      <c r="B339" s="11">
        <f>'Q.2)Data'!B339</f>
        <v>53.11</v>
      </c>
      <c r="C339" s="12">
        <f t="shared" si="5"/>
        <v>-4.5087433134546094E-3</v>
      </c>
    </row>
    <row r="340" spans="1:3" x14ac:dyDescent="0.25">
      <c r="A340" s="13">
        <f>'Q.2)Data'!A340</f>
        <v>339</v>
      </c>
      <c r="B340" s="11">
        <f>'Q.2)Data'!B340</f>
        <v>52.09</v>
      </c>
      <c r="C340" s="12">
        <f t="shared" si="5"/>
        <v>-1.9392242677207551E-2</v>
      </c>
    </row>
    <row r="341" spans="1:3" x14ac:dyDescent="0.25">
      <c r="A341" s="13">
        <f>'Q.2)Data'!A341</f>
        <v>340</v>
      </c>
      <c r="B341" s="11">
        <f>'Q.2)Data'!B341</f>
        <v>51.56</v>
      </c>
      <c r="C341" s="12">
        <f t="shared" si="5"/>
        <v>-1.0226813686113556E-2</v>
      </c>
    </row>
    <row r="342" spans="1:3" x14ac:dyDescent="0.25">
      <c r="A342" s="13">
        <f>'Q.2)Data'!A342</f>
        <v>341</v>
      </c>
      <c r="B342" s="11">
        <f>'Q.2)Data'!B342</f>
        <v>50.37</v>
      </c>
      <c r="C342" s="12">
        <f t="shared" si="5"/>
        <v>-2.3350418313427591E-2</v>
      </c>
    </row>
    <row r="343" spans="1:3" x14ac:dyDescent="0.25">
      <c r="A343" s="13">
        <f>'Q.2)Data'!A343</f>
        <v>342</v>
      </c>
      <c r="B343" s="11">
        <f>'Q.2)Data'!B343</f>
        <v>50.21</v>
      </c>
      <c r="C343" s="12">
        <f t="shared" si="5"/>
        <v>-3.181549710944941E-3</v>
      </c>
    </row>
    <row r="344" spans="1:3" x14ac:dyDescent="0.25">
      <c r="A344" s="13">
        <f>'Q.2)Data'!A344</f>
        <v>343</v>
      </c>
      <c r="B344" s="11">
        <f>'Q.2)Data'!B344</f>
        <v>50.36</v>
      </c>
      <c r="C344" s="12">
        <f t="shared" si="5"/>
        <v>2.9829991295321993E-3</v>
      </c>
    </row>
    <row r="345" spans="1:3" x14ac:dyDescent="0.25">
      <c r="A345" s="13">
        <f>'Q.2)Data'!A345</f>
        <v>344</v>
      </c>
      <c r="B345" s="11">
        <f>'Q.2)Data'!B345</f>
        <v>50.18</v>
      </c>
      <c r="C345" s="12">
        <f t="shared" si="5"/>
        <v>-3.5806682378702295E-3</v>
      </c>
    </row>
    <row r="346" spans="1:3" x14ac:dyDescent="0.25">
      <c r="A346" s="13">
        <f>'Q.2)Data'!A346</f>
        <v>345</v>
      </c>
      <c r="B346" s="11">
        <f>'Q.2)Data'!B346</f>
        <v>49.91</v>
      </c>
      <c r="C346" s="12">
        <f t="shared" si="5"/>
        <v>-5.3951574567584005E-3</v>
      </c>
    </row>
    <row r="347" spans="1:3" x14ac:dyDescent="0.25">
      <c r="A347" s="13">
        <f>'Q.2)Data'!A347</f>
        <v>346</v>
      </c>
      <c r="B347" s="11">
        <f>'Q.2)Data'!B347</f>
        <v>51.75</v>
      </c>
      <c r="C347" s="12">
        <f t="shared" si="5"/>
        <v>3.6203048663960638E-2</v>
      </c>
    </row>
    <row r="348" spans="1:3" x14ac:dyDescent="0.25">
      <c r="A348" s="13">
        <f>'Q.2)Data'!A348</f>
        <v>347</v>
      </c>
      <c r="B348" s="11">
        <f>'Q.2)Data'!B348</f>
        <v>52.13</v>
      </c>
      <c r="C348" s="12">
        <f t="shared" si="5"/>
        <v>7.3161666345361847E-3</v>
      </c>
    </row>
    <row r="349" spans="1:3" x14ac:dyDescent="0.25">
      <c r="A349" s="13">
        <f>'Q.2)Data'!A349</f>
        <v>348</v>
      </c>
      <c r="B349" s="11">
        <f>'Q.2)Data'!B349</f>
        <v>55.25</v>
      </c>
      <c r="C349" s="12">
        <f t="shared" si="5"/>
        <v>5.8127741617847686E-2</v>
      </c>
    </row>
    <row r="350" spans="1:3" x14ac:dyDescent="0.25">
      <c r="A350" s="13">
        <f>'Q.2)Data'!A350</f>
        <v>349</v>
      </c>
      <c r="B350" s="11">
        <f>'Q.2)Data'!B350</f>
        <v>53.77</v>
      </c>
      <c r="C350" s="12">
        <f t="shared" si="5"/>
        <v>-2.7152649576275473E-2</v>
      </c>
    </row>
    <row r="351" spans="1:3" x14ac:dyDescent="0.25">
      <c r="A351" s="13">
        <f>'Q.2)Data'!A351</f>
        <v>350</v>
      </c>
      <c r="B351" s="11">
        <f>'Q.2)Data'!B351</f>
        <v>53.33</v>
      </c>
      <c r="C351" s="12">
        <f t="shared" si="5"/>
        <v>-8.2166662090760057E-3</v>
      </c>
    </row>
    <row r="352" spans="1:3" x14ac:dyDescent="0.25">
      <c r="A352" s="13">
        <f>'Q.2)Data'!A352</f>
        <v>351</v>
      </c>
      <c r="B352" s="11">
        <f>'Q.2)Data'!B352</f>
        <v>52.86</v>
      </c>
      <c r="C352" s="12">
        <f t="shared" si="5"/>
        <v>-8.8521154363676857E-3</v>
      </c>
    </row>
    <row r="353" spans="1:3" x14ac:dyDescent="0.25">
      <c r="A353" s="13">
        <f>'Q.2)Data'!A353</f>
        <v>352</v>
      </c>
      <c r="B353" s="11">
        <f>'Q.2)Data'!B353</f>
        <v>53.7</v>
      </c>
      <c r="C353" s="12">
        <f t="shared" si="5"/>
        <v>1.5766092338676027E-2</v>
      </c>
    </row>
    <row r="354" spans="1:3" x14ac:dyDescent="0.25">
      <c r="A354" s="13">
        <f>'Q.2)Data'!A354</f>
        <v>353</v>
      </c>
      <c r="B354" s="11">
        <f>'Q.2)Data'!B354</f>
        <v>54.92</v>
      </c>
      <c r="C354" s="12">
        <f t="shared" si="5"/>
        <v>2.2464579384951219E-2</v>
      </c>
    </row>
    <row r="355" spans="1:3" x14ac:dyDescent="0.25">
      <c r="A355" s="13">
        <f>'Q.2)Data'!A355</f>
        <v>354</v>
      </c>
      <c r="B355" s="11">
        <f>'Q.2)Data'!B355</f>
        <v>55.92</v>
      </c>
      <c r="C355" s="12">
        <f t="shared" si="5"/>
        <v>1.8044517025784544E-2</v>
      </c>
    </row>
    <row r="356" spans="1:3" x14ac:dyDescent="0.25">
      <c r="A356" s="13">
        <f>'Q.2)Data'!A356</f>
        <v>355</v>
      </c>
      <c r="B356" s="11">
        <f>'Q.2)Data'!B356</f>
        <v>56.28</v>
      </c>
      <c r="C356" s="12">
        <f t="shared" si="5"/>
        <v>6.417134320633509E-3</v>
      </c>
    </row>
    <row r="357" spans="1:3" x14ac:dyDescent="0.25">
      <c r="A357" s="13">
        <f>'Q.2)Data'!A357</f>
        <v>356</v>
      </c>
      <c r="B357" s="11">
        <f>'Q.2)Data'!B357</f>
        <v>54.84</v>
      </c>
      <c r="C357" s="12">
        <f t="shared" si="5"/>
        <v>-2.5919377552074643E-2</v>
      </c>
    </row>
    <row r="358" spans="1:3" x14ac:dyDescent="0.25">
      <c r="A358" s="13">
        <f>'Q.2)Data'!A358</f>
        <v>357</v>
      </c>
      <c r="B358" s="11">
        <f>'Q.2)Data'!B358</f>
        <v>56.12</v>
      </c>
      <c r="C358" s="12">
        <f t="shared" si="5"/>
        <v>2.3072400540146348E-2</v>
      </c>
    </row>
    <row r="359" spans="1:3" x14ac:dyDescent="0.25">
      <c r="A359" s="13">
        <f>'Q.2)Data'!A359</f>
        <v>358</v>
      </c>
      <c r="B359" s="11">
        <f>'Q.2)Data'!B359</f>
        <v>56.39</v>
      </c>
      <c r="C359" s="12">
        <f t="shared" si="5"/>
        <v>4.799582584830521E-3</v>
      </c>
    </row>
    <row r="360" spans="1:3" x14ac:dyDescent="0.25">
      <c r="A360" s="13">
        <f>'Q.2)Data'!A360</f>
        <v>359</v>
      </c>
      <c r="B360" s="11">
        <f>'Q.2)Data'!B360</f>
        <v>57.26</v>
      </c>
      <c r="C360" s="12">
        <f t="shared" si="5"/>
        <v>1.5310461850878181E-2</v>
      </c>
    </row>
    <row r="361" spans="1:3" x14ac:dyDescent="0.25">
      <c r="A361" s="13">
        <f>'Q.2)Data'!A361</f>
        <v>360</v>
      </c>
      <c r="B361" s="11">
        <f>'Q.2)Data'!B361</f>
        <v>55.41</v>
      </c>
      <c r="C361" s="12">
        <f t="shared" si="5"/>
        <v>-3.284221679071072E-2</v>
      </c>
    </row>
    <row r="362" spans="1:3" x14ac:dyDescent="0.25">
      <c r="A362" s="13">
        <f>'Q.2)Data'!A362</f>
        <v>361</v>
      </c>
      <c r="B362" s="11">
        <f>'Q.2)Data'!B362</f>
        <v>55.34</v>
      </c>
      <c r="C362" s="12">
        <f t="shared" si="5"/>
        <v>-1.264108520478335E-3</v>
      </c>
    </row>
    <row r="363" spans="1:3" x14ac:dyDescent="0.25">
      <c r="A363" s="13">
        <f>'Q.2)Data'!A363</f>
        <v>362</v>
      </c>
      <c r="B363" s="11">
        <f>'Q.2)Data'!B363</f>
        <v>55.61</v>
      </c>
      <c r="C363" s="12">
        <f t="shared" si="5"/>
        <v>4.8670668406926966E-3</v>
      </c>
    </row>
    <row r="364" spans="1:3" x14ac:dyDescent="0.25">
      <c r="A364" s="13">
        <f>'Q.2)Data'!A364</f>
        <v>363</v>
      </c>
      <c r="B364" s="11">
        <f>'Q.2)Data'!B364</f>
        <v>55</v>
      </c>
      <c r="C364" s="12">
        <f t="shared" si="5"/>
        <v>-1.1029855967001692E-2</v>
      </c>
    </row>
    <row r="365" spans="1:3" x14ac:dyDescent="0.25">
      <c r="A365" s="13">
        <f>'Q.2)Data'!A365</f>
        <v>364</v>
      </c>
      <c r="B365" s="11">
        <f>'Q.2)Data'!B365</f>
        <v>54.77</v>
      </c>
      <c r="C365" s="12">
        <f t="shared" si="5"/>
        <v>-4.1905864368409571E-3</v>
      </c>
    </row>
    <row r="366" spans="1:3" x14ac:dyDescent="0.25">
      <c r="A366" s="13">
        <f>'Q.2)Data'!A366</f>
        <v>365</v>
      </c>
      <c r="B366" s="11">
        <f>'Q.2)Data'!B366</f>
        <v>55.17</v>
      </c>
      <c r="C366" s="12">
        <f t="shared" si="5"/>
        <v>7.2767284887094918E-3</v>
      </c>
    </row>
    <row r="367" spans="1:3" x14ac:dyDescent="0.25">
      <c r="A367" s="13">
        <f>'Q.2)Data'!A367</f>
        <v>366</v>
      </c>
      <c r="B367" s="11">
        <f>'Q.2)Data'!B367</f>
        <v>57.44</v>
      </c>
      <c r="C367" s="12">
        <f t="shared" si="5"/>
        <v>4.0321597455629188E-2</v>
      </c>
    </row>
    <row r="368" spans="1:3" x14ac:dyDescent="0.25">
      <c r="A368" s="13">
        <f>'Q.2)Data'!A368</f>
        <v>367</v>
      </c>
      <c r="B368" s="11">
        <f>'Q.2)Data'!B368</f>
        <v>57.31</v>
      </c>
      <c r="C368" s="12">
        <f t="shared" si="5"/>
        <v>-2.2657961763225586E-3</v>
      </c>
    </row>
    <row r="369" spans="1:3" x14ac:dyDescent="0.25">
      <c r="A369" s="13">
        <f>'Q.2)Data'!A369</f>
        <v>368</v>
      </c>
      <c r="B369" s="11">
        <f>'Q.2)Data'!B369</f>
        <v>56.22</v>
      </c>
      <c r="C369" s="12">
        <f t="shared" si="5"/>
        <v>-1.9202563085260287E-2</v>
      </c>
    </row>
    <row r="370" spans="1:3" x14ac:dyDescent="0.25">
      <c r="A370" s="13">
        <f>'Q.2)Data'!A370</f>
        <v>369</v>
      </c>
      <c r="B370" s="11">
        <f>'Q.2)Data'!B370</f>
        <v>59.43</v>
      </c>
      <c r="C370" s="12">
        <f t="shared" si="5"/>
        <v>5.5526583900183404E-2</v>
      </c>
    </row>
    <row r="371" spans="1:3" x14ac:dyDescent="0.25">
      <c r="A371" s="13">
        <f>'Q.2)Data'!A371</f>
        <v>370</v>
      </c>
      <c r="B371" s="11">
        <f>'Q.2)Data'!B371</f>
        <v>61.15</v>
      </c>
      <c r="C371" s="12">
        <f t="shared" si="5"/>
        <v>2.8530712754612154E-2</v>
      </c>
    </row>
    <row r="372" spans="1:3" x14ac:dyDescent="0.25">
      <c r="A372" s="13">
        <f>'Q.2)Data'!A372</f>
        <v>371</v>
      </c>
      <c r="B372" s="11">
        <f>'Q.2)Data'!B372</f>
        <v>62.28</v>
      </c>
      <c r="C372" s="12">
        <f t="shared" si="5"/>
        <v>1.8310484832616325E-2</v>
      </c>
    </row>
    <row r="373" spans="1:3" x14ac:dyDescent="0.25">
      <c r="A373" s="13">
        <f>'Q.2)Data'!A373</f>
        <v>372</v>
      </c>
      <c r="B373" s="11">
        <f>'Q.2)Data'!B373</f>
        <v>60.58</v>
      </c>
      <c r="C373" s="12">
        <f t="shared" si="5"/>
        <v>-2.7675541366706403E-2</v>
      </c>
    </row>
    <row r="374" spans="1:3" x14ac:dyDescent="0.25">
      <c r="A374" s="13">
        <f>'Q.2)Data'!A374</f>
        <v>373</v>
      </c>
      <c r="B374" s="11">
        <f>'Q.2)Data'!B374</f>
        <v>60.72</v>
      </c>
      <c r="C374" s="12">
        <f t="shared" si="5"/>
        <v>2.3083274882832053E-3</v>
      </c>
    </row>
    <row r="375" spans="1:3" x14ac:dyDescent="0.25">
      <c r="A375" s="13">
        <f>'Q.2)Data'!A375</f>
        <v>374</v>
      </c>
      <c r="B375" s="11">
        <f>'Q.2)Data'!B375</f>
        <v>61.75</v>
      </c>
      <c r="C375" s="12">
        <f t="shared" si="5"/>
        <v>1.6820842420712193E-2</v>
      </c>
    </row>
    <row r="376" spans="1:3" x14ac:dyDescent="0.25">
      <c r="A376" s="13">
        <f>'Q.2)Data'!A376</f>
        <v>375</v>
      </c>
      <c r="B376" s="11">
        <f>'Q.2)Data'!B376</f>
        <v>61.31</v>
      </c>
      <c r="C376" s="12">
        <f t="shared" si="5"/>
        <v>-7.1510137334899523E-3</v>
      </c>
    </row>
    <row r="377" spans="1:3" x14ac:dyDescent="0.25">
      <c r="A377" s="13">
        <f>'Q.2)Data'!A377</f>
        <v>376</v>
      </c>
      <c r="B377" s="11">
        <f>'Q.2)Data'!B377</f>
        <v>59.53</v>
      </c>
      <c r="C377" s="12">
        <f t="shared" si="5"/>
        <v>-2.9462574609297836E-2</v>
      </c>
    </row>
    <row r="378" spans="1:3" x14ac:dyDescent="0.25">
      <c r="A378" s="13">
        <f>'Q.2)Data'!A378</f>
        <v>377</v>
      </c>
      <c r="B378" s="11">
        <f>'Q.2)Data'!B378</f>
        <v>59.07</v>
      </c>
      <c r="C378" s="12">
        <f t="shared" si="5"/>
        <v>-7.7572058461548889E-3</v>
      </c>
    </row>
    <row r="379" spans="1:3" x14ac:dyDescent="0.25">
      <c r="A379" s="13">
        <f>'Q.2)Data'!A379</f>
        <v>378</v>
      </c>
      <c r="B379" s="11">
        <f>'Q.2)Data'!B379</f>
        <v>58.67</v>
      </c>
      <c r="C379" s="12">
        <f t="shared" si="5"/>
        <v>-6.7946583813753673E-3</v>
      </c>
    </row>
    <row r="380" spans="1:3" x14ac:dyDescent="0.25">
      <c r="A380" s="13">
        <f>'Q.2)Data'!A380</f>
        <v>379</v>
      </c>
      <c r="B380" s="11">
        <f>'Q.2)Data'!B380</f>
        <v>58.04</v>
      </c>
      <c r="C380" s="12">
        <f t="shared" si="5"/>
        <v>-1.0796094921781428E-2</v>
      </c>
    </row>
    <row r="381" spans="1:3" x14ac:dyDescent="0.25">
      <c r="A381" s="13">
        <f>'Q.2)Data'!A381</f>
        <v>380</v>
      </c>
      <c r="B381" s="11">
        <f>'Q.2)Data'!B381</f>
        <v>59.29</v>
      </c>
      <c r="C381" s="12">
        <f t="shared" si="5"/>
        <v>2.1308229703289255E-2</v>
      </c>
    </row>
    <row r="382" spans="1:3" x14ac:dyDescent="0.25">
      <c r="A382" s="13">
        <f>'Q.2)Data'!A382</f>
        <v>381</v>
      </c>
      <c r="B382" s="11">
        <f>'Q.2)Data'!B382</f>
        <v>60.55</v>
      </c>
      <c r="C382" s="12">
        <f t="shared" si="5"/>
        <v>2.1028812279824796E-2</v>
      </c>
    </row>
    <row r="383" spans="1:3" x14ac:dyDescent="0.25">
      <c r="A383" s="13">
        <f>'Q.2)Data'!A383</f>
        <v>382</v>
      </c>
      <c r="B383" s="11">
        <f>'Q.2)Data'!B383</f>
        <v>59.56</v>
      </c>
      <c r="C383" s="12">
        <f t="shared" si="5"/>
        <v>-1.6485262183292975E-2</v>
      </c>
    </row>
    <row r="384" spans="1:3" x14ac:dyDescent="0.25">
      <c r="A384" s="13">
        <f>'Q.2)Data'!A384</f>
        <v>383</v>
      </c>
      <c r="B384" s="11">
        <f>'Q.2)Data'!B384</f>
        <v>60.95</v>
      </c>
      <c r="C384" s="12">
        <f t="shared" si="5"/>
        <v>2.3069648111472243E-2</v>
      </c>
    </row>
    <row r="385" spans="1:3" x14ac:dyDescent="0.25">
      <c r="A385" s="13">
        <f>'Q.2)Data'!A385</f>
        <v>384</v>
      </c>
      <c r="B385" s="11">
        <f>'Q.2)Data'!B385</f>
        <v>59.7</v>
      </c>
      <c r="C385" s="12">
        <f t="shared" si="5"/>
        <v>-2.0721835528724183E-2</v>
      </c>
    </row>
    <row r="386" spans="1:3" x14ac:dyDescent="0.25">
      <c r="A386" s="13">
        <f>'Q.2)Data'!A386</f>
        <v>385</v>
      </c>
      <c r="B386" s="11">
        <f>'Q.2)Data'!B386</f>
        <v>58.9</v>
      </c>
      <c r="C386" s="12">
        <f t="shared" si="5"/>
        <v>-1.3490929741015402E-2</v>
      </c>
    </row>
    <row r="387" spans="1:3" x14ac:dyDescent="0.25">
      <c r="A387" s="13">
        <f>'Q.2)Data'!A387</f>
        <v>386</v>
      </c>
      <c r="B387" s="11">
        <f>'Q.2)Data'!B387</f>
        <v>56.11</v>
      </c>
      <c r="C387" s="12">
        <f t="shared" ref="C387:C450" si="6">LN(B387/B386)</f>
        <v>-4.8527040894660436E-2</v>
      </c>
    </row>
    <row r="388" spans="1:3" x14ac:dyDescent="0.25">
      <c r="A388" s="13">
        <f>'Q.2)Data'!A388</f>
        <v>387</v>
      </c>
      <c r="B388" s="11">
        <f>'Q.2)Data'!B388</f>
        <v>56.78</v>
      </c>
      <c r="C388" s="12">
        <f t="shared" si="6"/>
        <v>1.187010128194464E-2</v>
      </c>
    </row>
    <row r="389" spans="1:3" x14ac:dyDescent="0.25">
      <c r="A389" s="13">
        <f>'Q.2)Data'!A389</f>
        <v>388</v>
      </c>
      <c r="B389" s="11">
        <f>'Q.2)Data'!B389</f>
        <v>56.19</v>
      </c>
      <c r="C389" s="12">
        <f t="shared" si="6"/>
        <v>-1.0445345920718364E-2</v>
      </c>
    </row>
    <row r="390" spans="1:3" x14ac:dyDescent="0.25">
      <c r="A390" s="13">
        <f>'Q.2)Data'!A390</f>
        <v>389</v>
      </c>
      <c r="B390" s="11">
        <f>'Q.2)Data'!B390</f>
        <v>54.89</v>
      </c>
      <c r="C390" s="12">
        <f t="shared" si="6"/>
        <v>-2.3407622562308959E-2</v>
      </c>
    </row>
    <row r="391" spans="1:3" x14ac:dyDescent="0.25">
      <c r="A391" s="13">
        <f>'Q.2)Data'!A391</f>
        <v>390</v>
      </c>
      <c r="B391" s="11">
        <f>'Q.2)Data'!B391</f>
        <v>54.95</v>
      </c>
      <c r="C391" s="12">
        <f t="shared" si="6"/>
        <v>1.0924982878325489E-3</v>
      </c>
    </row>
    <row r="392" spans="1:3" x14ac:dyDescent="0.25">
      <c r="A392" s="13">
        <f>'Q.2)Data'!A392</f>
        <v>391</v>
      </c>
      <c r="B392" s="11">
        <f>'Q.2)Data'!B392</f>
        <v>53.54</v>
      </c>
      <c r="C392" s="12">
        <f t="shared" si="6"/>
        <v>-2.5994642757423993E-2</v>
      </c>
    </row>
    <row r="393" spans="1:3" x14ac:dyDescent="0.25">
      <c r="A393" s="13">
        <f>'Q.2)Data'!A393</f>
        <v>392</v>
      </c>
      <c r="B393" s="11">
        <f>'Q.2)Data'!B393</f>
        <v>52.82</v>
      </c>
      <c r="C393" s="12">
        <f t="shared" si="6"/>
        <v>-1.3539131223220233E-2</v>
      </c>
    </row>
    <row r="394" spans="1:3" x14ac:dyDescent="0.25">
      <c r="A394" s="13">
        <f>'Q.2)Data'!A394</f>
        <v>393</v>
      </c>
      <c r="B394" s="11">
        <f>'Q.2)Data'!B394</f>
        <v>52.57</v>
      </c>
      <c r="C394" s="12">
        <f t="shared" si="6"/>
        <v>-4.7442920376294714E-3</v>
      </c>
    </row>
    <row r="395" spans="1:3" x14ac:dyDescent="0.25">
      <c r="A395" s="13">
        <f>'Q.2)Data'!A395</f>
        <v>394</v>
      </c>
      <c r="B395" s="11">
        <f>'Q.2)Data'!B395</f>
        <v>53.43</v>
      </c>
      <c r="C395" s="12">
        <f t="shared" si="6"/>
        <v>1.6226771138323347E-2</v>
      </c>
    </row>
    <row r="396" spans="1:3" x14ac:dyDescent="0.25">
      <c r="A396" s="13">
        <f>'Q.2)Data'!A396</f>
        <v>395</v>
      </c>
      <c r="B396" s="11">
        <f>'Q.2)Data'!B396</f>
        <v>54.15</v>
      </c>
      <c r="C396" s="12">
        <f t="shared" si="6"/>
        <v>1.3385587477319678E-2</v>
      </c>
    </row>
    <row r="397" spans="1:3" x14ac:dyDescent="0.25">
      <c r="A397" s="13">
        <f>'Q.2)Data'!A397</f>
        <v>396</v>
      </c>
      <c r="B397" s="11">
        <f>'Q.2)Data'!B397</f>
        <v>53.11</v>
      </c>
      <c r="C397" s="12">
        <f t="shared" si="6"/>
        <v>-1.9392739012691802E-2</v>
      </c>
    </row>
    <row r="398" spans="1:3" x14ac:dyDescent="0.25">
      <c r="A398" s="13">
        <f>'Q.2)Data'!A398</f>
        <v>397</v>
      </c>
      <c r="B398" s="11">
        <f>'Q.2)Data'!B398</f>
        <v>52.61</v>
      </c>
      <c r="C398" s="12">
        <f t="shared" si="6"/>
        <v>-9.4590186915919083E-3</v>
      </c>
    </row>
    <row r="399" spans="1:3" x14ac:dyDescent="0.25">
      <c r="A399" s="13">
        <f>'Q.2)Data'!A399</f>
        <v>398</v>
      </c>
      <c r="B399" s="11">
        <f>'Q.2)Data'!B399</f>
        <v>52.8</v>
      </c>
      <c r="C399" s="12">
        <f t="shared" si="6"/>
        <v>3.6049749694999659E-3</v>
      </c>
    </row>
    <row r="400" spans="1:3" x14ac:dyDescent="0.25">
      <c r="A400" s="13">
        <f>'Q.2)Data'!A400</f>
        <v>399</v>
      </c>
      <c r="B400" s="11">
        <f>'Q.2)Data'!B400</f>
        <v>51.46</v>
      </c>
      <c r="C400" s="12">
        <f t="shared" si="6"/>
        <v>-2.5706383858617576E-2</v>
      </c>
    </row>
    <row r="401" spans="1:3" x14ac:dyDescent="0.25">
      <c r="A401" s="13">
        <f>'Q.2)Data'!A401</f>
        <v>400</v>
      </c>
      <c r="B401" s="11">
        <f>'Q.2)Data'!B401</f>
        <v>51.33</v>
      </c>
      <c r="C401" s="12">
        <f t="shared" si="6"/>
        <v>-2.5294302813863986E-3</v>
      </c>
    </row>
    <row r="402" spans="1:3" x14ac:dyDescent="0.25">
      <c r="A402" s="13">
        <f>'Q.2)Data'!A402</f>
        <v>401</v>
      </c>
      <c r="B402" s="11">
        <f>'Q.2)Data'!B402</f>
        <v>50.89</v>
      </c>
      <c r="C402" s="12">
        <f t="shared" si="6"/>
        <v>-8.6089359714704647E-3</v>
      </c>
    </row>
    <row r="403" spans="1:3" x14ac:dyDescent="0.25">
      <c r="A403" s="13">
        <f>'Q.2)Data'!A403</f>
        <v>402</v>
      </c>
      <c r="B403" s="11">
        <f>'Q.2)Data'!B403</f>
        <v>49.16</v>
      </c>
      <c r="C403" s="12">
        <f t="shared" si="6"/>
        <v>-3.458615590290727E-2</v>
      </c>
    </row>
    <row r="404" spans="1:3" x14ac:dyDescent="0.25">
      <c r="A404" s="13">
        <f>'Q.2)Data'!A404</f>
        <v>403</v>
      </c>
      <c r="B404" s="11">
        <f>'Q.2)Data'!B404</f>
        <v>49.54</v>
      </c>
      <c r="C404" s="12">
        <f t="shared" si="6"/>
        <v>7.7001393633795798E-3</v>
      </c>
    </row>
    <row r="405" spans="1:3" x14ac:dyDescent="0.25">
      <c r="A405" s="13">
        <f>'Q.2)Data'!A405</f>
        <v>404</v>
      </c>
      <c r="B405" s="11">
        <f>'Q.2)Data'!B405</f>
        <v>49.69</v>
      </c>
      <c r="C405" s="12">
        <f t="shared" si="6"/>
        <v>3.0232815530156199E-3</v>
      </c>
    </row>
    <row r="406" spans="1:3" x14ac:dyDescent="0.25">
      <c r="A406" s="13">
        <f>'Q.2)Data'!A406</f>
        <v>405</v>
      </c>
      <c r="B406" s="11">
        <f>'Q.2)Data'!B406</f>
        <v>49.19</v>
      </c>
      <c r="C406" s="12">
        <f t="shared" si="6"/>
        <v>-1.0113354806980772E-2</v>
      </c>
    </row>
    <row r="407" spans="1:3" x14ac:dyDescent="0.25">
      <c r="A407" s="13">
        <f>'Q.2)Data'!A407</f>
        <v>406</v>
      </c>
      <c r="B407" s="11">
        <f>'Q.2)Data'!B407</f>
        <v>48.84</v>
      </c>
      <c r="C407" s="12">
        <f t="shared" si="6"/>
        <v>-7.1407015647444051E-3</v>
      </c>
    </row>
    <row r="408" spans="1:3" x14ac:dyDescent="0.25">
      <c r="A408" s="13">
        <f>'Q.2)Data'!A408</f>
        <v>407</v>
      </c>
      <c r="B408" s="11">
        <f>'Q.2)Data'!B408</f>
        <v>48.8</v>
      </c>
      <c r="C408" s="12">
        <f t="shared" si="6"/>
        <v>-8.1933638340261114E-4</v>
      </c>
    </row>
    <row r="409" spans="1:3" x14ac:dyDescent="0.25">
      <c r="A409" s="13">
        <f>'Q.2)Data'!A409</f>
        <v>408</v>
      </c>
      <c r="B409" s="11">
        <f>'Q.2)Data'!B409</f>
        <v>50.05</v>
      </c>
      <c r="C409" s="12">
        <f t="shared" si="6"/>
        <v>2.5292192902128113E-2</v>
      </c>
    </row>
    <row r="410" spans="1:3" x14ac:dyDescent="0.25">
      <c r="A410" s="13">
        <f>'Q.2)Data'!A410</f>
        <v>409</v>
      </c>
      <c r="B410" s="11">
        <f>'Q.2)Data'!B410</f>
        <v>49.78</v>
      </c>
      <c r="C410" s="12">
        <f t="shared" si="6"/>
        <v>-5.4092088217835965E-3</v>
      </c>
    </row>
    <row r="411" spans="1:3" x14ac:dyDescent="0.25">
      <c r="A411" s="13">
        <f>'Q.2)Data'!A411</f>
        <v>410</v>
      </c>
      <c r="B411" s="11">
        <f>'Q.2)Data'!B411</f>
        <v>49.88</v>
      </c>
      <c r="C411" s="12">
        <f t="shared" si="6"/>
        <v>2.0068238723898466E-3</v>
      </c>
    </row>
    <row r="412" spans="1:3" x14ac:dyDescent="0.25">
      <c r="A412" s="13">
        <f>'Q.2)Data'!A412</f>
        <v>411</v>
      </c>
      <c r="B412" s="11">
        <f>'Q.2)Data'!B412</f>
        <v>50.08</v>
      </c>
      <c r="C412" s="12">
        <f t="shared" si="6"/>
        <v>4.0016059800073158E-3</v>
      </c>
    </row>
    <row r="413" spans="1:3" x14ac:dyDescent="0.25">
      <c r="A413" s="13">
        <f>'Q.2)Data'!A413</f>
        <v>412</v>
      </c>
      <c r="B413" s="11">
        <f>'Q.2)Data'!B413</f>
        <v>50.46</v>
      </c>
      <c r="C413" s="12">
        <f t="shared" si="6"/>
        <v>7.5592164210686024E-3</v>
      </c>
    </row>
    <row r="414" spans="1:3" x14ac:dyDescent="0.25">
      <c r="A414" s="13">
        <f>'Q.2)Data'!A414</f>
        <v>413</v>
      </c>
      <c r="B414" s="11">
        <f>'Q.2)Data'!B414</f>
        <v>49.81</v>
      </c>
      <c r="C414" s="12">
        <f t="shared" si="6"/>
        <v>-1.2965176127719628E-2</v>
      </c>
    </row>
    <row r="415" spans="1:3" x14ac:dyDescent="0.25">
      <c r="A415" s="13">
        <f>'Q.2)Data'!A415</f>
        <v>414</v>
      </c>
      <c r="B415" s="11">
        <f>'Q.2)Data'!B415</f>
        <v>50.91</v>
      </c>
      <c r="C415" s="12">
        <f t="shared" si="6"/>
        <v>2.1843600829052557E-2</v>
      </c>
    </row>
    <row r="416" spans="1:3" x14ac:dyDescent="0.25">
      <c r="A416" s="13">
        <f>'Q.2)Data'!A416</f>
        <v>415</v>
      </c>
      <c r="B416" s="11">
        <f>'Q.2)Data'!B416</f>
        <v>51.03</v>
      </c>
      <c r="C416" s="12">
        <f t="shared" si="6"/>
        <v>2.3543271616355819E-3</v>
      </c>
    </row>
    <row r="417" spans="1:3" x14ac:dyDescent="0.25">
      <c r="A417" s="13">
        <f>'Q.2)Data'!A417</f>
        <v>416</v>
      </c>
      <c r="B417" s="11">
        <f>'Q.2)Data'!B417</f>
        <v>53.1</v>
      </c>
      <c r="C417" s="12">
        <f t="shared" si="6"/>
        <v>3.9763233172013114E-2</v>
      </c>
    </row>
    <row r="418" spans="1:3" x14ac:dyDescent="0.25">
      <c r="A418" s="13">
        <f>'Q.2)Data'!A418</f>
        <v>417</v>
      </c>
      <c r="B418" s="11">
        <f>'Q.2)Data'!B418</f>
        <v>52.23</v>
      </c>
      <c r="C418" s="12">
        <f t="shared" si="6"/>
        <v>-1.6519885799685823E-2</v>
      </c>
    </row>
    <row r="419" spans="1:3" x14ac:dyDescent="0.25">
      <c r="A419" s="13">
        <f>'Q.2)Data'!A419</f>
        <v>418</v>
      </c>
      <c r="B419" s="11">
        <f>'Q.2)Data'!B419</f>
        <v>52.13</v>
      </c>
      <c r="C419" s="12">
        <f t="shared" si="6"/>
        <v>-1.9164436681927072E-3</v>
      </c>
    </row>
    <row r="420" spans="1:3" x14ac:dyDescent="0.25">
      <c r="A420" s="13">
        <f>'Q.2)Data'!A420</f>
        <v>419</v>
      </c>
      <c r="B420" s="11">
        <f>'Q.2)Data'!B420</f>
        <v>53.38</v>
      </c>
      <c r="C420" s="12">
        <f t="shared" si="6"/>
        <v>2.3695545196363611E-2</v>
      </c>
    </row>
    <row r="421" spans="1:3" x14ac:dyDescent="0.25">
      <c r="A421" s="13">
        <f>'Q.2)Data'!A421</f>
        <v>420</v>
      </c>
      <c r="B421" s="11">
        <f>'Q.2)Data'!B421</f>
        <v>52.59</v>
      </c>
      <c r="C421" s="12">
        <f t="shared" si="6"/>
        <v>-1.4910156375125234E-2</v>
      </c>
    </row>
    <row r="422" spans="1:3" x14ac:dyDescent="0.25">
      <c r="A422" s="13">
        <f>'Q.2)Data'!A422</f>
        <v>421</v>
      </c>
      <c r="B422" s="11">
        <f>'Q.2)Data'!B422</f>
        <v>52.66</v>
      </c>
      <c r="C422" s="12">
        <f t="shared" si="6"/>
        <v>1.3301664669104877E-3</v>
      </c>
    </row>
    <row r="423" spans="1:3" x14ac:dyDescent="0.25">
      <c r="A423" s="13">
        <f>'Q.2)Data'!A423</f>
        <v>422</v>
      </c>
      <c r="B423" s="11">
        <f>'Q.2)Data'!B423</f>
        <v>51.46</v>
      </c>
      <c r="C423" s="12">
        <f t="shared" si="6"/>
        <v>-2.3051347214565195E-2</v>
      </c>
    </row>
    <row r="424" spans="1:3" x14ac:dyDescent="0.25">
      <c r="A424" s="13">
        <f>'Q.2)Data'!A424</f>
        <v>423</v>
      </c>
      <c r="B424" s="11">
        <f>'Q.2)Data'!B424</f>
        <v>50.39</v>
      </c>
      <c r="C424" s="12">
        <f t="shared" si="6"/>
        <v>-2.1012064161091391E-2</v>
      </c>
    </row>
    <row r="425" spans="1:3" x14ac:dyDescent="0.25">
      <c r="A425" s="13">
        <f>'Q.2)Data'!A425</f>
        <v>424</v>
      </c>
      <c r="B425" s="11">
        <f>'Q.2)Data'!B425</f>
        <v>51.12</v>
      </c>
      <c r="C425" s="12">
        <f t="shared" si="6"/>
        <v>1.4383067376772602E-2</v>
      </c>
    </row>
    <row r="426" spans="1:3" x14ac:dyDescent="0.25">
      <c r="A426" s="13">
        <f>'Q.2)Data'!A426</f>
        <v>425</v>
      </c>
      <c r="B426" s="11">
        <f>'Q.2)Data'!B426</f>
        <v>52.34</v>
      </c>
      <c r="C426" s="12">
        <f t="shared" si="6"/>
        <v>2.3585087032720609E-2</v>
      </c>
    </row>
    <row r="427" spans="1:3" x14ac:dyDescent="0.25">
      <c r="A427" s="13">
        <f>'Q.2)Data'!A427</f>
        <v>426</v>
      </c>
      <c r="B427" s="11">
        <f>'Q.2)Data'!B427</f>
        <v>51.52</v>
      </c>
      <c r="C427" s="12">
        <f t="shared" si="6"/>
        <v>-1.5790815305901672E-2</v>
      </c>
    </row>
    <row r="428" spans="1:3" x14ac:dyDescent="0.25">
      <c r="A428" s="13">
        <f>'Q.2)Data'!A428</f>
        <v>427</v>
      </c>
      <c r="B428" s="11">
        <f>'Q.2)Data'!B428</f>
        <v>51.15</v>
      </c>
      <c r="C428" s="12">
        <f t="shared" si="6"/>
        <v>-7.2075893984627389E-3</v>
      </c>
    </row>
    <row r="429" spans="1:3" x14ac:dyDescent="0.25">
      <c r="A429" s="13">
        <f>'Q.2)Data'!A429</f>
        <v>428</v>
      </c>
      <c r="B429" s="11">
        <f>'Q.2)Data'!B429</f>
        <v>51.72</v>
      </c>
      <c r="C429" s="12">
        <f t="shared" si="6"/>
        <v>1.1082061506021319E-2</v>
      </c>
    </row>
    <row r="430" spans="1:3" x14ac:dyDescent="0.25">
      <c r="A430" s="13">
        <f>'Q.2)Data'!A430</f>
        <v>429</v>
      </c>
      <c r="B430" s="11">
        <f>'Q.2)Data'!B430</f>
        <v>53.17</v>
      </c>
      <c r="C430" s="12">
        <f t="shared" si="6"/>
        <v>2.764977361259045E-2</v>
      </c>
    </row>
    <row r="431" spans="1:3" x14ac:dyDescent="0.25">
      <c r="A431" s="13">
        <f>'Q.2)Data'!A431</f>
        <v>430</v>
      </c>
      <c r="B431" s="11">
        <f>'Q.2)Data'!B431</f>
        <v>53.7</v>
      </c>
      <c r="C431" s="12">
        <f t="shared" si="6"/>
        <v>9.9186739985718045E-3</v>
      </c>
    </row>
    <row r="432" spans="1:3" x14ac:dyDescent="0.25">
      <c r="A432" s="13">
        <f>'Q.2)Data'!A432</f>
        <v>431</v>
      </c>
      <c r="B432" s="11">
        <f>'Q.2)Data'!B432</f>
        <v>54.04</v>
      </c>
      <c r="C432" s="12">
        <f t="shared" si="6"/>
        <v>6.3115115771790421E-3</v>
      </c>
    </row>
    <row r="433" spans="1:3" x14ac:dyDescent="0.25">
      <c r="A433" s="13">
        <f>'Q.2)Data'!A433</f>
        <v>432</v>
      </c>
      <c r="B433" s="11">
        <f>'Q.2)Data'!B433</f>
        <v>54.02</v>
      </c>
      <c r="C433" s="12">
        <f t="shared" si="6"/>
        <v>-3.701647275284673E-4</v>
      </c>
    </row>
    <row r="434" spans="1:3" x14ac:dyDescent="0.25">
      <c r="A434" s="13">
        <f>'Q.2)Data'!A434</f>
        <v>433</v>
      </c>
      <c r="B434" s="11">
        <f>'Q.2)Data'!B434</f>
        <v>52.29</v>
      </c>
      <c r="C434" s="12">
        <f t="shared" si="6"/>
        <v>-3.2549200164430317E-2</v>
      </c>
    </row>
    <row r="435" spans="1:3" x14ac:dyDescent="0.25">
      <c r="A435" s="13">
        <f>'Q.2)Data'!A435</f>
        <v>434</v>
      </c>
      <c r="B435" s="11">
        <f>'Q.2)Data'!B435</f>
        <v>51.85</v>
      </c>
      <c r="C435" s="12">
        <f t="shared" si="6"/>
        <v>-8.4502135245028542E-3</v>
      </c>
    </row>
    <row r="436" spans="1:3" x14ac:dyDescent="0.25">
      <c r="A436" s="13">
        <f>'Q.2)Data'!A436</f>
        <v>435</v>
      </c>
      <c r="B436" s="11">
        <f>'Q.2)Data'!B436</f>
        <v>50.38</v>
      </c>
      <c r="C436" s="12">
        <f t="shared" si="6"/>
        <v>-2.876066375107221E-2</v>
      </c>
    </row>
    <row r="437" spans="1:3" x14ac:dyDescent="0.25">
      <c r="A437" s="13">
        <f>'Q.2)Data'!A437</f>
        <v>436</v>
      </c>
      <c r="B437" s="11">
        <f>'Q.2)Data'!B437</f>
        <v>49.46</v>
      </c>
      <c r="C437" s="12">
        <f t="shared" si="6"/>
        <v>-1.843000883119399E-2</v>
      </c>
    </row>
    <row r="438" spans="1:3" x14ac:dyDescent="0.25">
      <c r="A438" s="13">
        <f>'Q.2)Data'!A438</f>
        <v>437</v>
      </c>
      <c r="B438" s="11">
        <f>'Q.2)Data'!B438</f>
        <v>48.84</v>
      </c>
      <c r="C438" s="12">
        <f t="shared" si="6"/>
        <v>-1.2614612850766175E-2</v>
      </c>
    </row>
    <row r="439" spans="1:3" x14ac:dyDescent="0.25">
      <c r="A439" s="13">
        <f>'Q.2)Data'!A439</f>
        <v>438</v>
      </c>
      <c r="B439" s="11">
        <f>'Q.2)Data'!B439</f>
        <v>49.65</v>
      </c>
      <c r="C439" s="12">
        <f t="shared" si="6"/>
        <v>1.6448741248677571E-2</v>
      </c>
    </row>
    <row r="440" spans="1:3" x14ac:dyDescent="0.25">
      <c r="A440" s="13">
        <f>'Q.2)Data'!A440</f>
        <v>439</v>
      </c>
      <c r="B440" s="11">
        <f>'Q.2)Data'!B440</f>
        <v>49.99</v>
      </c>
      <c r="C440" s="12">
        <f t="shared" si="6"/>
        <v>6.8245949342974985E-3</v>
      </c>
    </row>
    <row r="441" spans="1:3" x14ac:dyDescent="0.25">
      <c r="A441" s="13">
        <f>'Q.2)Data'!A441</f>
        <v>440</v>
      </c>
      <c r="B441" s="11">
        <f>'Q.2)Data'!B441</f>
        <v>49.67</v>
      </c>
      <c r="C441" s="12">
        <f t="shared" si="6"/>
        <v>-6.4218563062198872E-3</v>
      </c>
    </row>
    <row r="442" spans="1:3" x14ac:dyDescent="0.25">
      <c r="A442" s="13">
        <f>'Q.2)Data'!A442</f>
        <v>441</v>
      </c>
      <c r="B442" s="11">
        <f>'Q.2)Data'!B442</f>
        <v>48.1</v>
      </c>
      <c r="C442" s="12">
        <f t="shared" si="6"/>
        <v>-3.2118952007543701E-2</v>
      </c>
    </row>
    <row r="443" spans="1:3" x14ac:dyDescent="0.25">
      <c r="A443" s="13">
        <f>'Q.2)Data'!A443</f>
        <v>442</v>
      </c>
      <c r="B443" s="11">
        <f>'Q.2)Data'!B443</f>
        <v>47.73</v>
      </c>
      <c r="C443" s="12">
        <f t="shared" si="6"/>
        <v>-7.7220460939103897E-3</v>
      </c>
    </row>
    <row r="444" spans="1:3" x14ac:dyDescent="0.25">
      <c r="A444" s="13">
        <f>'Q.2)Data'!A444</f>
        <v>443</v>
      </c>
      <c r="B444" s="11">
        <f>'Q.2)Data'!B444</f>
        <v>48.78</v>
      </c>
      <c r="C444" s="12">
        <f t="shared" si="6"/>
        <v>2.1760261769969178E-2</v>
      </c>
    </row>
    <row r="445" spans="1:3" x14ac:dyDescent="0.25">
      <c r="A445" s="13">
        <f>'Q.2)Data'!A445</f>
        <v>444</v>
      </c>
      <c r="B445" s="11">
        <f>'Q.2)Data'!B445</f>
        <v>48.24</v>
      </c>
      <c r="C445" s="12">
        <f t="shared" si="6"/>
        <v>-1.1131840368844181E-2</v>
      </c>
    </row>
    <row r="446" spans="1:3" x14ac:dyDescent="0.25">
      <c r="A446" s="13">
        <f>'Q.2)Data'!A446</f>
        <v>445</v>
      </c>
      <c r="B446" s="11">
        <f>'Q.2)Data'!B446</f>
        <v>48.48</v>
      </c>
      <c r="C446" s="12">
        <f t="shared" si="6"/>
        <v>4.962789342128876E-3</v>
      </c>
    </row>
    <row r="447" spans="1:3" x14ac:dyDescent="0.25">
      <c r="A447" s="13">
        <f>'Q.2)Data'!A447</f>
        <v>446</v>
      </c>
      <c r="B447" s="11">
        <f>'Q.2)Data'!B447</f>
        <v>49.25</v>
      </c>
      <c r="C447" s="12">
        <f t="shared" si="6"/>
        <v>1.5758025857039018E-2</v>
      </c>
    </row>
    <row r="448" spans="1:3" x14ac:dyDescent="0.25">
      <c r="A448" s="13">
        <f>'Q.2)Data'!A448</f>
        <v>447</v>
      </c>
      <c r="B448" s="11">
        <f>'Q.2)Data'!B448</f>
        <v>50.33</v>
      </c>
      <c r="C448" s="12">
        <f t="shared" si="6"/>
        <v>2.1691953170170732E-2</v>
      </c>
    </row>
    <row r="449" spans="1:3" x14ac:dyDescent="0.25">
      <c r="A449" s="13">
        <f>'Q.2)Data'!A449</f>
        <v>448</v>
      </c>
      <c r="B449" s="11">
        <f>'Q.2)Data'!B449</f>
        <v>50.26</v>
      </c>
      <c r="C449" s="12">
        <f t="shared" si="6"/>
        <v>-1.3917886728224971E-3</v>
      </c>
    </row>
    <row r="450" spans="1:3" x14ac:dyDescent="0.25">
      <c r="A450" s="13">
        <f>'Q.2)Data'!A450</f>
        <v>449</v>
      </c>
      <c r="B450" s="11">
        <f>'Q.2)Data'!B450</f>
        <v>51.62</v>
      </c>
      <c r="C450" s="12">
        <f t="shared" si="6"/>
        <v>2.6699662175021628E-2</v>
      </c>
    </row>
    <row r="451" spans="1:3" x14ac:dyDescent="0.25">
      <c r="A451" s="13">
        <f>'Q.2)Data'!A451</f>
        <v>450</v>
      </c>
      <c r="B451" s="11">
        <f>'Q.2)Data'!B451</f>
        <v>53.01</v>
      </c>
      <c r="C451" s="12">
        <f t="shared" ref="C451:C501" si="7">LN(B451/B450)</f>
        <v>2.6571380709246892E-2</v>
      </c>
    </row>
    <row r="452" spans="1:3" x14ac:dyDescent="0.25">
      <c r="A452" s="13">
        <f>'Q.2)Data'!A452</f>
        <v>451</v>
      </c>
      <c r="B452" s="11">
        <f>'Q.2)Data'!B452</f>
        <v>51.2</v>
      </c>
      <c r="C452" s="12">
        <f t="shared" si="7"/>
        <v>-3.4741042954252496E-2</v>
      </c>
    </row>
    <row r="453" spans="1:3" x14ac:dyDescent="0.25">
      <c r="A453" s="13">
        <f>'Q.2)Data'!A453</f>
        <v>452</v>
      </c>
      <c r="B453" s="11">
        <f>'Q.2)Data'!B453</f>
        <v>50.59</v>
      </c>
      <c r="C453" s="12">
        <f t="shared" si="7"/>
        <v>-1.1985603741617308E-2</v>
      </c>
    </row>
    <row r="454" spans="1:3" x14ac:dyDescent="0.25">
      <c r="A454" s="13">
        <f>'Q.2)Data'!A454</f>
        <v>453</v>
      </c>
      <c r="B454" s="11">
        <f>'Q.2)Data'!B454</f>
        <v>49.73</v>
      </c>
      <c r="C454" s="12">
        <f t="shared" si="7"/>
        <v>-1.714555557719764E-2</v>
      </c>
    </row>
    <row r="455" spans="1:3" x14ac:dyDescent="0.25">
      <c r="A455" s="13">
        <f>'Q.2)Data'!A455</f>
        <v>454</v>
      </c>
      <c r="B455" s="11">
        <f>'Q.2)Data'!B455</f>
        <v>49.24</v>
      </c>
      <c r="C455" s="12">
        <f t="shared" si="7"/>
        <v>-9.902071410394302E-3</v>
      </c>
    </row>
    <row r="456" spans="1:3" x14ac:dyDescent="0.25">
      <c r="A456" s="13">
        <f>'Q.2)Data'!A456</f>
        <v>455</v>
      </c>
      <c r="B456" s="11">
        <f>'Q.2)Data'!B456</f>
        <v>48.91</v>
      </c>
      <c r="C456" s="12">
        <f t="shared" si="7"/>
        <v>-6.7244267649870064E-3</v>
      </c>
    </row>
    <row r="457" spans="1:3" x14ac:dyDescent="0.25">
      <c r="A457" s="13">
        <f>'Q.2)Data'!A457</f>
        <v>456</v>
      </c>
      <c r="B457" s="11">
        <f>'Q.2)Data'!B457</f>
        <v>48.99</v>
      </c>
      <c r="C457" s="12">
        <f t="shared" si="7"/>
        <v>1.6343210992177471E-3</v>
      </c>
    </row>
    <row r="458" spans="1:3" x14ac:dyDescent="0.25">
      <c r="A458" s="13">
        <f>'Q.2)Data'!A458</f>
        <v>457</v>
      </c>
      <c r="B458" s="11">
        <f>'Q.2)Data'!B458</f>
        <v>51.11</v>
      </c>
      <c r="C458" s="12">
        <f t="shared" si="7"/>
        <v>4.2363977129704695E-2</v>
      </c>
    </row>
    <row r="459" spans="1:3" x14ac:dyDescent="0.25">
      <c r="A459" s="13">
        <f>'Q.2)Data'!A459</f>
        <v>458</v>
      </c>
      <c r="B459" s="11">
        <f>'Q.2)Data'!B459</f>
        <v>51.8</v>
      </c>
      <c r="C459" s="12">
        <f t="shared" si="7"/>
        <v>1.3409976485249086E-2</v>
      </c>
    </row>
    <row r="460" spans="1:3" x14ac:dyDescent="0.25">
      <c r="A460" s="13">
        <f>'Q.2)Data'!A460</f>
        <v>459</v>
      </c>
      <c r="B460" s="11">
        <f>'Q.2)Data'!B460</f>
        <v>52.29</v>
      </c>
      <c r="C460" s="12">
        <f t="shared" si="7"/>
        <v>9.4149989346018828E-3</v>
      </c>
    </row>
    <row r="461" spans="1:3" x14ac:dyDescent="0.25">
      <c r="A461" s="13">
        <f>'Q.2)Data'!A461</f>
        <v>460</v>
      </c>
      <c r="B461" s="11">
        <f>'Q.2)Data'!B461</f>
        <v>53</v>
      </c>
      <c r="C461" s="12">
        <f t="shared" si="7"/>
        <v>1.3486765352082569E-2</v>
      </c>
    </row>
    <row r="462" spans="1:3" x14ac:dyDescent="0.25">
      <c r="A462" s="13">
        <f>'Q.2)Data'!A462</f>
        <v>461</v>
      </c>
      <c r="B462" s="11">
        <f>'Q.2)Data'!B462</f>
        <v>53.26</v>
      </c>
      <c r="C462" s="12">
        <f t="shared" si="7"/>
        <v>4.8936668336643594E-3</v>
      </c>
    </row>
    <row r="463" spans="1:3" x14ac:dyDescent="0.25">
      <c r="A463" s="13">
        <f>'Q.2)Data'!A463</f>
        <v>462</v>
      </c>
      <c r="B463" s="11">
        <f>'Q.2)Data'!B463</f>
        <v>53.4</v>
      </c>
      <c r="C463" s="12">
        <f t="shared" si="7"/>
        <v>2.6251655803630437E-3</v>
      </c>
    </row>
    <row r="464" spans="1:3" x14ac:dyDescent="0.25">
      <c r="A464" s="13">
        <f>'Q.2)Data'!A464</f>
        <v>463</v>
      </c>
      <c r="B464" s="11">
        <f>'Q.2)Data'!B464</f>
        <v>53.05</v>
      </c>
      <c r="C464" s="12">
        <f t="shared" si="7"/>
        <v>-6.5758809061570852E-3</v>
      </c>
    </row>
    <row r="465" spans="1:3" x14ac:dyDescent="0.25">
      <c r="A465" s="13">
        <f>'Q.2)Data'!A465</f>
        <v>464</v>
      </c>
      <c r="B465" s="11">
        <f>'Q.2)Data'!B465</f>
        <v>53.48</v>
      </c>
      <c r="C465" s="12">
        <f t="shared" si="7"/>
        <v>8.0728871737503396E-3</v>
      </c>
    </row>
    <row r="466" spans="1:3" x14ac:dyDescent="0.25">
      <c r="A466" s="13">
        <f>'Q.2)Data'!A466</f>
        <v>465</v>
      </c>
      <c r="B466" s="11">
        <f>'Q.2)Data'!B466</f>
        <v>53.68</v>
      </c>
      <c r="C466" s="12">
        <f t="shared" si="7"/>
        <v>3.7327404296839204E-3</v>
      </c>
    </row>
    <row r="467" spans="1:3" x14ac:dyDescent="0.25">
      <c r="A467" s="13">
        <f>'Q.2)Data'!A467</f>
        <v>466</v>
      </c>
      <c r="B467" s="11">
        <f>'Q.2)Data'!B467</f>
        <v>52.17</v>
      </c>
      <c r="C467" s="12">
        <f t="shared" si="7"/>
        <v>-2.853287562912497E-2</v>
      </c>
    </row>
    <row r="468" spans="1:3" x14ac:dyDescent="0.25">
      <c r="A468" s="13">
        <f>'Q.2)Data'!A468</f>
        <v>467</v>
      </c>
      <c r="B468" s="11">
        <f>'Q.2)Data'!B468</f>
        <v>51.54</v>
      </c>
      <c r="C468" s="12">
        <f t="shared" si="7"/>
        <v>-1.2149411810082429E-2</v>
      </c>
    </row>
    <row r="469" spans="1:3" x14ac:dyDescent="0.25">
      <c r="A469" s="13">
        <f>'Q.2)Data'!A469</f>
        <v>468</v>
      </c>
      <c r="B469" s="11">
        <f>'Q.2)Data'!B469</f>
        <v>51.66</v>
      </c>
      <c r="C469" s="12">
        <f t="shared" si="7"/>
        <v>2.3255824434754366E-3</v>
      </c>
    </row>
    <row r="470" spans="1:3" x14ac:dyDescent="0.25">
      <c r="A470" s="13">
        <f>'Q.2)Data'!A470</f>
        <v>469</v>
      </c>
      <c r="B470" s="11">
        <f>'Q.2)Data'!B470</f>
        <v>50.19</v>
      </c>
      <c r="C470" s="12">
        <f t="shared" si="7"/>
        <v>-2.8867984000852127E-2</v>
      </c>
    </row>
    <row r="471" spans="1:3" x14ac:dyDescent="0.25">
      <c r="A471" s="13">
        <f>'Q.2)Data'!A471</f>
        <v>470</v>
      </c>
      <c r="B471" s="11">
        <f>'Q.2)Data'!B471</f>
        <v>50.36</v>
      </c>
      <c r="C471" s="12">
        <f t="shared" si="7"/>
        <v>3.3814055093041384E-3</v>
      </c>
    </row>
    <row r="472" spans="1:3" x14ac:dyDescent="0.25">
      <c r="A472" s="13">
        <f>'Q.2)Data'!A472</f>
        <v>471</v>
      </c>
      <c r="B472" s="11">
        <f>'Q.2)Data'!B472</f>
        <v>49.52</v>
      </c>
      <c r="C472" s="12">
        <f t="shared" si="7"/>
        <v>-1.6820580799805723E-2</v>
      </c>
    </row>
    <row r="473" spans="1:3" x14ac:dyDescent="0.25">
      <c r="A473" s="13">
        <f>'Q.2)Data'!A473</f>
        <v>472</v>
      </c>
      <c r="B473" s="11">
        <f>'Q.2)Data'!B473</f>
        <v>49.09</v>
      </c>
      <c r="C473" s="12">
        <f t="shared" si="7"/>
        <v>-8.7212803063794926E-3</v>
      </c>
    </row>
    <row r="474" spans="1:3" x14ac:dyDescent="0.25">
      <c r="A474" s="13">
        <f>'Q.2)Data'!A474</f>
        <v>473</v>
      </c>
      <c r="B474" s="11">
        <f>'Q.2)Data'!B474</f>
        <v>48.57</v>
      </c>
      <c r="C474" s="12">
        <f t="shared" si="7"/>
        <v>-1.0649291712307765E-2</v>
      </c>
    </row>
    <row r="475" spans="1:3" x14ac:dyDescent="0.25">
      <c r="A475" s="13">
        <f>'Q.2)Data'!A475</f>
        <v>474</v>
      </c>
      <c r="B475" s="11">
        <f>'Q.2)Data'!B475</f>
        <v>46.99</v>
      </c>
      <c r="C475" s="12">
        <f t="shared" si="7"/>
        <v>-3.3071243242929073E-2</v>
      </c>
    </row>
    <row r="476" spans="1:3" x14ac:dyDescent="0.25">
      <c r="A476" s="13">
        <f>'Q.2)Data'!A476</f>
        <v>475</v>
      </c>
      <c r="B476" s="11">
        <f>'Q.2)Data'!B476</f>
        <v>48.32</v>
      </c>
      <c r="C476" s="12">
        <f t="shared" si="7"/>
        <v>2.7910740511835074E-2</v>
      </c>
    </row>
    <row r="477" spans="1:3" x14ac:dyDescent="0.25">
      <c r="A477" s="13">
        <f>'Q.2)Data'!A477</f>
        <v>476</v>
      </c>
      <c r="B477" s="11">
        <f>'Q.2)Data'!B477</f>
        <v>47.66</v>
      </c>
      <c r="C477" s="12">
        <f t="shared" si="7"/>
        <v>-1.37530819559635E-2</v>
      </c>
    </row>
    <row r="478" spans="1:3" x14ac:dyDescent="0.25">
      <c r="A478" s="13">
        <f>'Q.2)Data'!A478</f>
        <v>477</v>
      </c>
      <c r="B478" s="11">
        <f>'Q.2)Data'!B478</f>
        <v>47.75</v>
      </c>
      <c r="C478" s="12">
        <f t="shared" si="7"/>
        <v>1.8865952561433459E-3</v>
      </c>
    </row>
    <row r="479" spans="1:3" x14ac:dyDescent="0.25">
      <c r="A479" s="13">
        <f>'Q.2)Data'!A479</f>
        <v>478</v>
      </c>
      <c r="B479" s="11">
        <f>'Q.2)Data'!B479</f>
        <v>50.23</v>
      </c>
      <c r="C479" s="12">
        <f t="shared" si="7"/>
        <v>5.0633390835213968E-2</v>
      </c>
    </row>
    <row r="480" spans="1:3" x14ac:dyDescent="0.25">
      <c r="A480" s="13">
        <f>'Q.2)Data'!A480</f>
        <v>479</v>
      </c>
      <c r="B480" s="11">
        <f>'Q.2)Data'!B480</f>
        <v>49.47</v>
      </c>
      <c r="C480" s="12">
        <f t="shared" si="7"/>
        <v>-1.5246032522336115E-2</v>
      </c>
    </row>
    <row r="481" spans="1:3" x14ac:dyDescent="0.25">
      <c r="A481" s="13">
        <f>'Q.2)Data'!A481</f>
        <v>480</v>
      </c>
      <c r="B481" s="11">
        <f>'Q.2)Data'!B481</f>
        <v>49.51</v>
      </c>
      <c r="C481" s="12">
        <f t="shared" si="7"/>
        <v>8.0824413371445613E-4</v>
      </c>
    </row>
    <row r="482" spans="1:3" x14ac:dyDescent="0.25">
      <c r="A482" s="13">
        <f>'Q.2)Data'!A482</f>
        <v>481</v>
      </c>
      <c r="B482" s="11">
        <f>'Q.2)Data'!B482</f>
        <v>48.9</v>
      </c>
      <c r="C482" s="12">
        <f t="shared" si="7"/>
        <v>-1.2397272892505307E-2</v>
      </c>
    </row>
    <row r="483" spans="1:3" x14ac:dyDescent="0.25">
      <c r="A483" s="13">
        <f>'Q.2)Data'!A483</f>
        <v>482</v>
      </c>
      <c r="B483" s="11">
        <f>'Q.2)Data'!B483</f>
        <v>50</v>
      </c>
      <c r="C483" s="12">
        <f t="shared" si="7"/>
        <v>2.2245608947319737E-2</v>
      </c>
    </row>
    <row r="484" spans="1:3" x14ac:dyDescent="0.25">
      <c r="A484" s="13">
        <f>'Q.2)Data'!A484</f>
        <v>483</v>
      </c>
      <c r="B484" s="11">
        <f>'Q.2)Data'!B484</f>
        <v>50.19</v>
      </c>
      <c r="C484" s="12">
        <f t="shared" si="7"/>
        <v>3.7927982386962624E-3</v>
      </c>
    </row>
    <row r="485" spans="1:3" x14ac:dyDescent="0.25">
      <c r="A485" s="13">
        <f>'Q.2)Data'!A485</f>
        <v>484</v>
      </c>
      <c r="B485" s="11">
        <f>'Q.2)Data'!B485</f>
        <v>48.66</v>
      </c>
      <c r="C485" s="12">
        <f t="shared" si="7"/>
        <v>-3.0958466311465784E-2</v>
      </c>
    </row>
    <row r="486" spans="1:3" x14ac:dyDescent="0.25">
      <c r="A486" s="13">
        <f>'Q.2)Data'!A486</f>
        <v>485</v>
      </c>
      <c r="B486" s="11">
        <f>'Q.2)Data'!B486</f>
        <v>50.72</v>
      </c>
      <c r="C486" s="12">
        <f t="shared" si="7"/>
        <v>4.146297277359396E-2</v>
      </c>
    </row>
    <row r="487" spans="1:3" x14ac:dyDescent="0.25">
      <c r="A487" s="13">
        <f>'Q.2)Data'!A487</f>
        <v>486</v>
      </c>
      <c r="B487" s="11">
        <f>'Q.2)Data'!B487</f>
        <v>51.65</v>
      </c>
      <c r="C487" s="12">
        <f t="shared" si="7"/>
        <v>1.8169885436677122E-2</v>
      </c>
    </row>
    <row r="488" spans="1:3" x14ac:dyDescent="0.25">
      <c r="A488" s="13">
        <f>'Q.2)Data'!A488</f>
        <v>487</v>
      </c>
      <c r="B488" s="11">
        <f>'Q.2)Data'!B488</f>
        <v>52.32</v>
      </c>
      <c r="C488" s="12">
        <f t="shared" si="7"/>
        <v>1.2888511583295778E-2</v>
      </c>
    </row>
    <row r="489" spans="1:3" x14ac:dyDescent="0.25">
      <c r="A489" s="13">
        <f>'Q.2)Data'!A489</f>
        <v>488</v>
      </c>
      <c r="B489" s="11">
        <f>'Q.2)Data'!B489</f>
        <v>53.45</v>
      </c>
      <c r="C489" s="12">
        <f t="shared" si="7"/>
        <v>2.1367930322111092E-2</v>
      </c>
    </row>
    <row r="490" spans="1:3" x14ac:dyDescent="0.25">
      <c r="A490" s="13">
        <f>'Q.2)Data'!A490</f>
        <v>489</v>
      </c>
      <c r="B490" s="11">
        <f>'Q.2)Data'!B490</f>
        <v>53.3</v>
      </c>
      <c r="C490" s="12">
        <f t="shared" si="7"/>
        <v>-2.8103062992555312E-3</v>
      </c>
    </row>
    <row r="491" spans="1:3" x14ac:dyDescent="0.25">
      <c r="A491" s="13">
        <f>'Q.2)Data'!A491</f>
        <v>490</v>
      </c>
      <c r="B491" s="11">
        <f>'Q.2)Data'!B491</f>
        <v>53.31</v>
      </c>
      <c r="C491" s="12">
        <f t="shared" si="7"/>
        <v>1.8759966287100572E-4</v>
      </c>
    </row>
    <row r="492" spans="1:3" x14ac:dyDescent="0.25">
      <c r="A492" s="13">
        <f>'Q.2)Data'!A492</f>
        <v>491</v>
      </c>
      <c r="B492" s="11">
        <f>'Q.2)Data'!B492</f>
        <v>51.41</v>
      </c>
      <c r="C492" s="12">
        <f t="shared" si="7"/>
        <v>-3.6291224767256457E-2</v>
      </c>
    </row>
    <row r="493" spans="1:3" x14ac:dyDescent="0.25">
      <c r="A493" s="13">
        <f>'Q.2)Data'!A493</f>
        <v>492</v>
      </c>
      <c r="B493" s="11">
        <f>'Q.2)Data'!B493</f>
        <v>51.73</v>
      </c>
      <c r="C493" s="12">
        <f t="shared" si="7"/>
        <v>6.2051779480103257E-3</v>
      </c>
    </row>
    <row r="494" spans="1:3" x14ac:dyDescent="0.25">
      <c r="A494" s="13">
        <f>'Q.2)Data'!A494</f>
        <v>493</v>
      </c>
      <c r="B494" s="11">
        <f>'Q.2)Data'!B494</f>
        <v>52.33</v>
      </c>
      <c r="C494" s="12">
        <f t="shared" si="7"/>
        <v>1.1531936368692751E-2</v>
      </c>
    </row>
    <row r="495" spans="1:3" x14ac:dyDescent="0.25">
      <c r="A495" s="13">
        <f>'Q.2)Data'!A495</f>
        <v>494</v>
      </c>
      <c r="B495" s="11">
        <f>'Q.2)Data'!B495</f>
        <v>51.5</v>
      </c>
      <c r="C495" s="12">
        <f t="shared" si="7"/>
        <v>-1.5988012714425903E-2</v>
      </c>
    </row>
    <row r="496" spans="1:3" x14ac:dyDescent="0.25">
      <c r="A496" s="13">
        <f>'Q.2)Data'!A496</f>
        <v>495</v>
      </c>
      <c r="B496" s="11">
        <f>'Q.2)Data'!B496</f>
        <v>50.58</v>
      </c>
      <c r="C496" s="12">
        <f t="shared" si="7"/>
        <v>-1.8025566427871405E-2</v>
      </c>
    </row>
    <row r="497" spans="1:3" x14ac:dyDescent="0.25">
      <c r="A497" s="13">
        <f>'Q.2)Data'!A497</f>
        <v>496</v>
      </c>
      <c r="B497" s="11">
        <f>'Q.2)Data'!B497</f>
        <v>50.55</v>
      </c>
      <c r="C497" s="12">
        <f t="shared" si="7"/>
        <v>-5.932957753387204E-4</v>
      </c>
    </row>
    <row r="498" spans="1:3" x14ac:dyDescent="0.25">
      <c r="A498" s="13">
        <f>'Q.2)Data'!A498</f>
        <v>497</v>
      </c>
      <c r="B498" s="11">
        <f>'Q.2)Data'!B498</f>
        <v>50.41</v>
      </c>
      <c r="C498" s="12">
        <f t="shared" si="7"/>
        <v>-2.773377371940962E-3</v>
      </c>
    </row>
    <row r="499" spans="1:3" x14ac:dyDescent="0.25">
      <c r="A499" s="13">
        <f>'Q.2)Data'!A499</f>
        <v>498</v>
      </c>
      <c r="B499" s="11">
        <f>'Q.2)Data'!B499</f>
        <v>50.81</v>
      </c>
      <c r="C499" s="12">
        <f t="shared" si="7"/>
        <v>7.9036175111011769E-3</v>
      </c>
    </row>
    <row r="500" spans="1:3" x14ac:dyDescent="0.25">
      <c r="A500" s="13">
        <f>'Q.2)Data'!A500</f>
        <v>499</v>
      </c>
      <c r="B500" s="11">
        <f>'Q.2)Data'!B500</f>
        <v>49.7</v>
      </c>
      <c r="C500" s="12">
        <f t="shared" si="7"/>
        <v>-2.2088252503057459E-2</v>
      </c>
    </row>
    <row r="501" spans="1:3" x14ac:dyDescent="0.25">
      <c r="A501" s="13">
        <f>'Q.2)Data'!A501</f>
        <v>500</v>
      </c>
      <c r="B501" s="11">
        <f>'Q.2)Data'!B501</f>
        <v>50</v>
      </c>
      <c r="C501" s="12">
        <f t="shared" si="7"/>
        <v>6.0180723255629448E-3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26.140625" style="15" bestFit="1" customWidth="1"/>
    <col min="2" max="2" width="9.140625" customWidth="1"/>
  </cols>
  <sheetData>
    <row r="1" spans="1:2" x14ac:dyDescent="0.25">
      <c r="A1" s="15" t="s">
        <v>38</v>
      </c>
      <c r="B1" s="14">
        <f>'Q.2)(i)'!F4</f>
        <v>2.0448662786198946E-2</v>
      </c>
    </row>
    <row r="3" spans="1:2" x14ac:dyDescent="0.25">
      <c r="A3" s="15" t="s">
        <v>37</v>
      </c>
      <c r="B3">
        <v>252</v>
      </c>
    </row>
    <row r="4" spans="1:2" x14ac:dyDescent="0.25">
      <c r="B4" s="14"/>
    </row>
    <row r="5" spans="1:2" x14ac:dyDescent="0.25">
      <c r="A5" s="15" t="s">
        <v>36</v>
      </c>
      <c r="B5" s="14">
        <f>B1*SQRT(B3)</f>
        <v>0.32461245825662138</v>
      </c>
    </row>
    <row r="7" spans="1:2" x14ac:dyDescent="0.25">
      <c r="A7" s="15" t="s">
        <v>35</v>
      </c>
      <c r="B7">
        <v>12</v>
      </c>
    </row>
    <row r="9" spans="1:2" x14ac:dyDescent="0.25">
      <c r="A9" s="15" t="s">
        <v>34</v>
      </c>
      <c r="B9" s="14">
        <f>B5*SQRT(1/B7)</f>
        <v>9.3707545078383248E-2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GridLines="0" workbookViewId="0"/>
  </sheetViews>
  <sheetFormatPr defaultRowHeight="15" x14ac:dyDescent="0.25"/>
  <cols>
    <col min="1" max="1" width="19" bestFit="1" customWidth="1"/>
    <col min="2" max="2" width="7.140625" bestFit="1" customWidth="1"/>
  </cols>
  <sheetData>
    <row r="1" spans="1:4" x14ac:dyDescent="0.25">
      <c r="A1" t="s">
        <v>40</v>
      </c>
      <c r="B1" s="16">
        <v>0</v>
      </c>
      <c r="C1" s="16">
        <v>-0.02</v>
      </c>
      <c r="D1" s="16">
        <v>-0.04</v>
      </c>
    </row>
    <row r="2" spans="1:4" x14ac:dyDescent="0.25">
      <c r="A2" t="s">
        <v>39</v>
      </c>
      <c r="B2" s="14">
        <f>COUNTIF('Q.2)(i)'!$C$3:$C$501,"&lt;"&amp;B1)/COUNT('Q.2)(i)'!$C$3:$C$501)</f>
        <v>0.46693386773547096</v>
      </c>
      <c r="C2" s="14">
        <f>COUNTIF('Q.2)(i)'!$C$3:$C$501,"&lt;"&amp;C1)/COUNT('Q.2)(i)'!$C$3:$C$501)</f>
        <v>0.14629258517034069</v>
      </c>
      <c r="D2" s="14">
        <f>COUNTIF('Q.2)(i)'!$C$3:$C$501,"&lt;"&amp;D1)/COUNT('Q.2)(i)'!$C$3:$C$501)</f>
        <v>1.6032064128256512E-2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defaultRowHeight="15" x14ac:dyDescent="0.25"/>
  <cols>
    <col min="1" max="1" width="19" bestFit="1" customWidth="1"/>
    <col min="2" max="3" width="8.7109375" bestFit="1" customWidth="1"/>
  </cols>
  <sheetData>
    <row r="1" spans="1:3" x14ac:dyDescent="0.25">
      <c r="A1" t="s">
        <v>43</v>
      </c>
      <c r="B1">
        <v>100</v>
      </c>
    </row>
    <row r="3" spans="1:3" x14ac:dyDescent="0.25">
      <c r="A3" t="s">
        <v>42</v>
      </c>
      <c r="B3" s="16">
        <v>0.95</v>
      </c>
      <c r="C3" s="16">
        <v>0.99</v>
      </c>
    </row>
    <row r="4" spans="1:3" x14ac:dyDescent="0.25">
      <c r="A4" t="s">
        <v>39</v>
      </c>
      <c r="B4" s="16">
        <f>1-B3</f>
        <v>5.0000000000000044E-2</v>
      </c>
      <c r="C4" s="16">
        <f>1-C3</f>
        <v>1.0000000000000009E-2</v>
      </c>
    </row>
    <row r="5" spans="1:3" x14ac:dyDescent="0.25">
      <c r="A5" t="s">
        <v>40</v>
      </c>
      <c r="B5" s="12">
        <f>PERCENTILE('Q.2)(i)'!$C$3:$C$501,B4)</f>
        <v>-3.1752161005571052E-2</v>
      </c>
      <c r="C5" s="12">
        <f>PERCENTILE('Q.2)(i)'!$C$3:$C$501,C4)</f>
        <v>-4.854923000750145E-2</v>
      </c>
    </row>
    <row r="6" spans="1:3" x14ac:dyDescent="0.25">
      <c r="A6" t="s">
        <v>27</v>
      </c>
      <c r="B6" s="11">
        <f>EXP(LN('Q.2)(i)'!$B$501)+B5)</f>
        <v>48.437332276195519</v>
      </c>
      <c r="C6" s="11">
        <f>EXP(LN('Q.2)(i)'!$B$501)+C5)</f>
        <v>47.630522056614133</v>
      </c>
    </row>
    <row r="7" spans="1:3" x14ac:dyDescent="0.25">
      <c r="A7" t="s">
        <v>41</v>
      </c>
      <c r="B7" s="11">
        <f>$B$1*('Q.2)(i)'!$B$501-B6)</f>
        <v>156.26677238044806</v>
      </c>
      <c r="C7" s="11">
        <f>$B$1*('Q.2)(i)'!$B$501-C6)</f>
        <v>236.9477943385867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/>
  </sheetViews>
  <sheetFormatPr defaultRowHeight="15" x14ac:dyDescent="0.25"/>
  <sheetData>
    <row r="1" spans="1:12" x14ac:dyDescent="0.25">
      <c r="K1" t="s">
        <v>61</v>
      </c>
    </row>
    <row r="2" spans="1:12" x14ac:dyDescent="0.25">
      <c r="D2" t="s">
        <v>60</v>
      </c>
      <c r="E2">
        <v>0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 t="s">
        <v>59</v>
      </c>
    </row>
    <row r="3" spans="1:12" x14ac:dyDescent="0.25">
      <c r="A3" t="s">
        <v>58</v>
      </c>
      <c r="B3" s="22">
        <f>'Q.2)(i)'!B501</f>
        <v>50</v>
      </c>
    </row>
    <row r="4" spans="1:12" x14ac:dyDescent="0.25">
      <c r="A4" t="s">
        <v>57</v>
      </c>
      <c r="B4" s="22">
        <v>50</v>
      </c>
      <c r="E4" s="21"/>
      <c r="F4" t="s">
        <v>27</v>
      </c>
      <c r="K4" s="18">
        <f>J6*$B$13</f>
        <v>87.730382482416545</v>
      </c>
    </row>
    <row r="5" spans="1:12" x14ac:dyDescent="0.25">
      <c r="A5" t="s">
        <v>56</v>
      </c>
      <c r="B5" s="16">
        <v>0</v>
      </c>
      <c r="C5" t="s">
        <v>51</v>
      </c>
      <c r="E5" s="20"/>
      <c r="F5" t="s">
        <v>55</v>
      </c>
      <c r="K5" s="17">
        <f>MAX(K4-$B$4,0)</f>
        <v>37.730382482416545</v>
      </c>
    </row>
    <row r="6" spans="1:12" x14ac:dyDescent="0.25">
      <c r="A6" t="s">
        <v>53</v>
      </c>
      <c r="B6" s="16">
        <v>0.05</v>
      </c>
      <c r="C6" t="s">
        <v>54</v>
      </c>
      <c r="J6" s="18">
        <f>I8*$B$13</f>
        <v>79.882813604673629</v>
      </c>
    </row>
    <row r="7" spans="1:12" x14ac:dyDescent="0.25">
      <c r="A7" t="s">
        <v>53</v>
      </c>
      <c r="B7" s="14">
        <f>B6/12</f>
        <v>4.1666666666666666E-3</v>
      </c>
      <c r="C7" t="s">
        <v>51</v>
      </c>
      <c r="J7" s="17">
        <f>EXP(-$B$7)*(K5*$B$17+K9*$B$18)</f>
        <v>30.090713512418127</v>
      </c>
    </row>
    <row r="8" spans="1:12" x14ac:dyDescent="0.25">
      <c r="A8" s="19" t="s">
        <v>52</v>
      </c>
      <c r="B8" s="14">
        <f>'Q.2)(ii)'!B9</f>
        <v>9.3707545078383248E-2</v>
      </c>
      <c r="C8" t="s">
        <v>51</v>
      </c>
      <c r="I8" s="18">
        <f>H10*$B$13</f>
        <v>72.737217470561035</v>
      </c>
      <c r="K8" s="18">
        <f>J10*$B$13</f>
        <v>72.737217470561035</v>
      </c>
    </row>
    <row r="9" spans="1:12" x14ac:dyDescent="0.25">
      <c r="A9" s="19" t="s">
        <v>50</v>
      </c>
      <c r="B9">
        <v>1</v>
      </c>
      <c r="C9" t="s">
        <v>48</v>
      </c>
      <c r="I9" s="17">
        <f>EXP(-$B$7)*(J7*$B$17+J11*$B$18)</f>
        <v>23.152152838617226</v>
      </c>
      <c r="K9" s="17">
        <f>MAX(K8-$B$4,0)</f>
        <v>22.737217470561035</v>
      </c>
    </row>
    <row r="10" spans="1:12" x14ac:dyDescent="0.25">
      <c r="A10" s="19" t="s">
        <v>49</v>
      </c>
      <c r="B10">
        <v>6</v>
      </c>
      <c r="C10" t="s">
        <v>48</v>
      </c>
      <c r="H10" s="18">
        <f>G12*$B$13</f>
        <v>66.230801928716133</v>
      </c>
      <c r="J10" s="18">
        <f>I12*$B$13</f>
        <v>66.230801928716133</v>
      </c>
    </row>
    <row r="11" spans="1:12" x14ac:dyDescent="0.25">
      <c r="H11" s="17">
        <f>EXP(-$B$7)*(I9*$B$17+I13*$B$18)</f>
        <v>16.851911904022042</v>
      </c>
      <c r="J11" s="17">
        <f>EXP(-$B$7)*(K9*$B$17+K13*$B$18)</f>
        <v>16.438701836460627</v>
      </c>
    </row>
    <row r="12" spans="1:12" x14ac:dyDescent="0.25">
      <c r="G12" s="18">
        <f>F14*$B$13</f>
        <v>60.306391647387194</v>
      </c>
      <c r="I12" s="18">
        <f>H14*$B$13</f>
        <v>60.306391647387194</v>
      </c>
      <c r="K12" s="18">
        <f>J14*$B$13</f>
        <v>60.306391647387194</v>
      </c>
    </row>
    <row r="13" spans="1:12" x14ac:dyDescent="0.25">
      <c r="A13" t="s">
        <v>47</v>
      </c>
      <c r="B13">
        <f>EXP(B8*SQRT(B9)+B5*B9)</f>
        <v>1.098238513688053</v>
      </c>
      <c r="G13" s="17">
        <f>EXP(-$B$7)*(H11*$B$17+H15*$B$18)</f>
        <v>11.662962338771608</v>
      </c>
      <c r="I13" s="17">
        <f>EXP(-$B$7)*(J11*$B$17+J15*$B$18)</f>
        <v>10.721327015443388</v>
      </c>
      <c r="K13" s="17">
        <f>MAX(K12-$B$4,0)</f>
        <v>10.306391647387194</v>
      </c>
    </row>
    <row r="14" spans="1:12" x14ac:dyDescent="0.25">
      <c r="A14" t="s">
        <v>46</v>
      </c>
      <c r="B14">
        <f>1/B13</f>
        <v>0.91054901784663056</v>
      </c>
      <c r="F14" s="18">
        <f>E16*$B$13</f>
        <v>54.911925684402654</v>
      </c>
      <c r="H14" s="18">
        <f>G16*$B$13</f>
        <v>54.911925684402654</v>
      </c>
      <c r="J14" s="18">
        <f>I16*$B$13</f>
        <v>54.911925684402654</v>
      </c>
    </row>
    <row r="15" spans="1:12" x14ac:dyDescent="0.25">
      <c r="F15" s="17">
        <f>EXP(-$B$7)*(G13*$B$17+G17*$B$18)</f>
        <v>7.7435427499390119</v>
      </c>
      <c r="H15" s="17">
        <f>EXP(-$B$7)*(I13*$B$17+I17*$B$18)</f>
        <v>6.5952773297486109</v>
      </c>
      <c r="J15" s="17">
        <f>EXP(-$B$7)*(K13*$B$17+K17*$B$18)</f>
        <v>5.1198255921471505</v>
      </c>
    </row>
    <row r="16" spans="1:12" x14ac:dyDescent="0.25">
      <c r="E16" s="18">
        <f>B3</f>
        <v>50</v>
      </c>
      <c r="G16" s="18">
        <f>F18*$B$13</f>
        <v>50</v>
      </c>
      <c r="I16" s="18">
        <f>H18*$B$13</f>
        <v>50</v>
      </c>
      <c r="K16" s="18">
        <f>J18*$B$13</f>
        <v>50</v>
      </c>
    </row>
    <row r="17" spans="1:11" x14ac:dyDescent="0.25">
      <c r="A17" t="s">
        <v>45</v>
      </c>
      <c r="B17" s="12">
        <f>(EXP(B7*B9)-B14)/(B13-B14)</f>
        <v>0.49883634150518541</v>
      </c>
      <c r="E17" s="17">
        <f>EXP(-$B$7)*(F15*$B$17+F19*$B$18)</f>
        <v>4.9716275147734379</v>
      </c>
      <c r="G17" s="17">
        <f>EXP(-$B$7)*(H15*$B$17+H19*$B$18)</f>
        <v>3.9068382667671258</v>
      </c>
      <c r="I17" s="17">
        <f>EXP(-$B$7)*(J15*$B$17+J19*$B$18)</f>
        <v>2.5433357270728365</v>
      </c>
      <c r="K17" s="17">
        <f>MAX(K16-$B$4,0)</f>
        <v>0</v>
      </c>
    </row>
    <row r="18" spans="1:11" x14ac:dyDescent="0.25">
      <c r="A18" t="s">
        <v>44</v>
      </c>
      <c r="B18" s="12">
        <f>1-B17</f>
        <v>0.50116365849481459</v>
      </c>
      <c r="F18" s="18">
        <f>E16*$B$14</f>
        <v>45.52745089233153</v>
      </c>
      <c r="H18" s="18">
        <f>G20*$B$13</f>
        <v>45.52745089233153</v>
      </c>
      <c r="J18" s="18">
        <f>I20*$B$13</f>
        <v>45.52745089233153</v>
      </c>
    </row>
    <row r="19" spans="1:11" x14ac:dyDescent="0.25">
      <c r="F19" s="17">
        <f>EXP(-$B$7)*(G17*$B$17+G21*$B$18)</f>
        <v>2.2540048367300685</v>
      </c>
      <c r="H19" s="17">
        <f>EXP(-$B$7)*(I17*$B$17+I21*$B$18)</f>
        <v>1.2634330025863898</v>
      </c>
      <c r="J19" s="17">
        <f>EXP(-$B$7)*(K17*$B$17+K21*$B$18)</f>
        <v>0</v>
      </c>
    </row>
    <row r="20" spans="1:11" x14ac:dyDescent="0.25">
      <c r="G20" s="18">
        <f>F18*$B$14</f>
        <v>41.45497569507318</v>
      </c>
      <c r="I20" s="18">
        <f>H22*$B$13</f>
        <v>41.45497569507318</v>
      </c>
      <c r="K20" s="18">
        <f>J22*$B$13</f>
        <v>41.45497569507318</v>
      </c>
    </row>
    <row r="21" spans="1:11" x14ac:dyDescent="0.25">
      <c r="G21" s="17">
        <f>EXP(-$B$7)*(H19*$B$17+H23*$B$18)</f>
        <v>0.62762573380810549</v>
      </c>
      <c r="I21" s="17">
        <f>EXP(-$B$7)*(J19*$B$17+J23*$B$18)</f>
        <v>0</v>
      </c>
      <c r="K21" s="17">
        <f>MAX(K20-$B$4,0)</f>
        <v>0</v>
      </c>
    </row>
    <row r="22" spans="1:11" x14ac:dyDescent="0.25">
      <c r="H22" s="18">
        <f>G20*$B$14</f>
        <v>37.746787404004827</v>
      </c>
      <c r="J22" s="18">
        <f>I24*$B$13</f>
        <v>37.746787404004827</v>
      </c>
    </row>
    <row r="23" spans="1:11" x14ac:dyDescent="0.25">
      <c r="H23" s="17">
        <f>EXP(-$B$7)*I21*$B$17+I25*$B$18</f>
        <v>0</v>
      </c>
      <c r="J23" s="17">
        <f>EXP(-$B$7)*(K21*$B$17+K25*$B$18)</f>
        <v>0</v>
      </c>
    </row>
    <row r="24" spans="1:11" x14ac:dyDescent="0.25">
      <c r="I24" s="18">
        <f>H22*$B$14</f>
        <v>34.370300197582161</v>
      </c>
      <c r="K24" s="18">
        <f>J26*$B$13</f>
        <v>34.370300197582161</v>
      </c>
    </row>
    <row r="25" spans="1:11" x14ac:dyDescent="0.25">
      <c r="I25" s="17">
        <f>EXP(-$B$7)*(J23*$B$17+J27*$B$18)</f>
        <v>0</v>
      </c>
      <c r="K25" s="17">
        <f>MAX(K24-$B$4,0)</f>
        <v>0</v>
      </c>
    </row>
    <row r="26" spans="1:11" x14ac:dyDescent="0.25">
      <c r="J26" s="18">
        <f>I24*$B$14</f>
        <v>31.29584308800229</v>
      </c>
    </row>
    <row r="27" spans="1:11" x14ac:dyDescent="0.25">
      <c r="J27" s="17">
        <f>EXP(-$B$7)*(K25*$B$17+K29*$B$18)</f>
        <v>0</v>
      </c>
    </row>
    <row r="28" spans="1:11" x14ac:dyDescent="0.25">
      <c r="K28" s="18">
        <f>J26*$B$14</f>
        <v>28.496399186462746</v>
      </c>
    </row>
    <row r="29" spans="1:11" x14ac:dyDescent="0.25">
      <c r="K29" s="17">
        <f>MAX(K28-$B$4,0)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Q.1)(i)</vt:lpstr>
      <vt:lpstr>Q.1)(ii)</vt:lpstr>
      <vt:lpstr>Q.1)(iii)</vt:lpstr>
      <vt:lpstr>Q.2)Data</vt:lpstr>
      <vt:lpstr>Q.2)(i)</vt:lpstr>
      <vt:lpstr>Q.2)(ii)</vt:lpstr>
      <vt:lpstr>Q.2)(iii)</vt:lpstr>
      <vt:lpstr>Q.2)(iv)</vt:lpstr>
      <vt:lpstr>Q.2)(v)</vt:lpstr>
      <vt:lpstr>Q.2)(vi)</vt:lpstr>
      <vt:lpstr>Q.2)(vii)</vt:lpstr>
      <vt:lpstr>Q.2)(viii)</vt:lpstr>
      <vt:lpstr>Q.3)Input</vt:lpstr>
      <vt:lpstr>Q.3)(i)</vt:lpstr>
      <vt:lpstr>Q.3)(ii)</vt:lpstr>
      <vt:lpstr>Q.3)(iii)</vt:lpstr>
      <vt:lpstr>Q.3)(iv)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Pawan Kumar Sharma</dc:creator>
  <cp:lastModifiedBy>Naresh Raheja</cp:lastModifiedBy>
  <dcterms:created xsi:type="dcterms:W3CDTF">2019-09-08T11:51:55Z</dcterms:created>
  <dcterms:modified xsi:type="dcterms:W3CDTF">2020-02-05T11:27:22Z</dcterms:modified>
</cp:coreProperties>
</file>